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cuments\САЙТ\2024-2025\ФХД\"/>
    </mc:Choice>
  </mc:AlternateContent>
  <bookViews>
    <workbookView xWindow="0" yWindow="0" windowWidth="25200" windowHeight="11985"/>
  </bookViews>
  <sheets>
    <sheet name="титульный " sheetId="5" r:id="rId1"/>
    <sheet name="разд.1" sheetId="1" r:id="rId2"/>
    <sheet name="разд.2" sheetId="2" r:id="rId3"/>
  </sheets>
  <calcPr calcId="152511"/>
</workbook>
</file>

<file path=xl/calcChain.xml><?xml version="1.0" encoding="utf-8"?>
<calcChain xmlns="http://schemas.openxmlformats.org/spreadsheetml/2006/main">
  <c r="G20" i="2" l="1"/>
  <c r="G19" i="2" s="1"/>
  <c r="G14" i="2"/>
  <c r="G44" i="1"/>
  <c r="G38" i="1" s="1"/>
  <c r="G37" i="1" s="1"/>
  <c r="F44" i="1"/>
  <c r="F38" i="1"/>
  <c r="F37" i="1" s="1"/>
  <c r="G21" i="1"/>
  <c r="G20" i="1"/>
  <c r="F21" i="1"/>
  <c r="I20" i="2"/>
  <c r="I19" i="2"/>
  <c r="I13" i="2" s="1"/>
  <c r="H20" i="2"/>
  <c r="H19" i="2" s="1"/>
  <c r="H13" i="2" s="1"/>
  <c r="E20" i="1"/>
  <c r="F78" i="1"/>
  <c r="E62" i="1"/>
  <c r="E44" i="1"/>
  <c r="E38" i="1" s="1"/>
  <c r="F20" i="1"/>
  <c r="B15" i="5"/>
  <c r="I30" i="2"/>
  <c r="H30" i="2"/>
  <c r="H43" i="2"/>
  <c r="G30" i="2"/>
  <c r="G42" i="2"/>
  <c r="A50" i="2"/>
  <c r="E12" i="1"/>
  <c r="E7" i="1" s="1"/>
  <c r="E25" i="1"/>
  <c r="G78" i="1"/>
  <c r="G54" i="1"/>
  <c r="G53" i="1"/>
  <c r="F54" i="1"/>
  <c r="F53" i="1"/>
  <c r="E54" i="1"/>
  <c r="E53" i="1" s="1"/>
  <c r="L25" i="1"/>
  <c r="E88" i="1"/>
  <c r="E78" i="1"/>
  <c r="G88" i="1"/>
  <c r="F88" i="1"/>
  <c r="H14" i="2"/>
  <c r="H9" i="2"/>
  <c r="I14" i="2"/>
  <c r="I44" i="2"/>
  <c r="I9" i="2"/>
  <c r="G9" i="2"/>
  <c r="F62" i="1"/>
  <c r="F76" i="1"/>
  <c r="G62" i="1"/>
  <c r="G76" i="1"/>
  <c r="E76" i="1"/>
  <c r="F12" i="1"/>
  <c r="F7" i="1" s="1"/>
  <c r="F25" i="1"/>
  <c r="G12" i="1"/>
  <c r="G25" i="1"/>
  <c r="G7" i="1" s="1"/>
  <c r="F97" i="1"/>
  <c r="G97" i="1"/>
  <c r="F92" i="1"/>
  <c r="G92" i="1"/>
  <c r="E97" i="1"/>
  <c r="E92" i="1"/>
  <c r="F67" i="1"/>
  <c r="G67" i="1"/>
  <c r="E33" i="1"/>
  <c r="E30" i="1" s="1"/>
  <c r="F33" i="1"/>
  <c r="F30" i="1"/>
  <c r="G33" i="1"/>
  <c r="G30" i="1" s="1"/>
  <c r="H33" i="1"/>
  <c r="H30" i="1" s="1"/>
  <c r="E37" i="1" l="1"/>
  <c r="H35" i="2"/>
  <c r="G35" i="2"/>
  <c r="G13" i="2"/>
  <c r="I35" i="2"/>
  <c r="I5" i="2" l="1"/>
  <c r="I39" i="2"/>
  <c r="H38" i="2"/>
  <c r="H5" i="2"/>
  <c r="G5" i="2"/>
  <c r="G37" i="2"/>
</calcChain>
</file>

<file path=xl/comments1.xml><?xml version="1.0" encoding="utf-8"?>
<comments xmlns="http://schemas.openxmlformats.org/spreadsheetml/2006/main">
  <authors>
    <author>Анна Александровна Рубан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Анна Александровна Рубан:</t>
        </r>
        <r>
          <rPr>
            <sz val="9"/>
            <color indexed="81"/>
            <rFont val="Tahoma"/>
            <family val="2"/>
            <charset val="204"/>
          </rPr>
          <t xml:space="preserve">
код КОиН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Анна Александровна Рубан:</t>
        </r>
        <r>
          <rPr>
            <sz val="9"/>
            <color indexed="81"/>
            <rFont val="Tahoma"/>
            <family val="2"/>
            <charset val="204"/>
          </rPr>
          <t xml:space="preserve">
код учреждения</t>
        </r>
      </text>
    </comment>
  </commentList>
</comments>
</file>

<file path=xl/sharedStrings.xml><?xml version="1.0" encoding="utf-8"?>
<sst xmlns="http://schemas.openxmlformats.org/spreadsheetml/2006/main" count="324" uniqueCount="184">
  <si>
    <t>Наименование показателя</t>
  </si>
  <si>
    <t>Код строки</t>
  </si>
  <si>
    <t>за пределами планового периода</t>
  </si>
  <si>
    <t>x</t>
  </si>
  <si>
    <t>Доходы, всего:</t>
  </si>
  <si>
    <t>в том числе:</t>
  </si>
  <si>
    <t>доходы от операций с активами, всего</t>
  </si>
  <si>
    <t>Расходы, всего</t>
  </si>
  <si>
    <t>социальные и иные выплаты населению, всего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</si>
  <si>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</si>
  <si>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</si>
  <si>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уплата налогов, сборов и иных платежей, всего</t>
  </si>
  <si>
    <t>безвозмездные перечисления организациям и физическим лицам, всего</t>
  </si>
  <si>
    <t>прочие выплаты (кроме выплат на закупку товаров, работ, услуг)</t>
  </si>
  <si>
    <t>N п/п</t>
  </si>
  <si>
    <t>Коды строк</t>
  </si>
  <si>
    <t>Год начала закупки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</si>
  <si>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</si>
  <si>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</si>
  <si>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</si>
  <si>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</si>
  <si>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</si>
  <si>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</si>
  <si>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</si>
  <si>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</si>
  <si>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</si>
  <si>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</si>
  <si>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</si>
  <si>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</si>
  <si>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</si>
  <si>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</si>
  <si>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</si>
  <si>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</si>
  <si>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</si>
  <si>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</si>
  <si>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</si>
  <si>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</si>
  <si>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</si>
  <si>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</si>
  <si>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</si>
  <si>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</si>
  <si>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</si>
  <si>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1.4.1.</t>
  </si>
  <si>
    <t>Раздел 1. Поступления и выплаты</t>
  </si>
  <si>
    <t>Раздел 2. Сведения по выплатам на закупки товаров, работ, услуг</t>
  </si>
  <si>
    <t>Сумма, руб. ( с точностью до двух знаков после запятой - 0,00)</t>
  </si>
  <si>
    <t>Код бюджетной классификации Российской Федерации</t>
  </si>
  <si>
    <t>Аналитический код</t>
  </si>
  <si>
    <t>Прочие выплаты, всего</t>
  </si>
  <si>
    <t>Остаток средств на начало текущего финансового года</t>
  </si>
  <si>
    <t>Остаток средств на конец текущего финансового года</t>
  </si>
  <si>
    <t>расходы на закупку товаров, работ, услуг, всего</t>
  </si>
  <si>
    <t>Выплаты, уменьшающие доход, всего</t>
  </si>
  <si>
    <t>(наименование должности уполномоченного лица органа-учредителя)</t>
  </si>
  <si>
    <t xml:space="preserve"> СОГЛАСОВАНО:</t>
  </si>
  <si>
    <t xml:space="preserve">"____" ___________ 20___ г.                                                 </t>
  </si>
  <si>
    <t xml:space="preserve"> (подпись)                                      (расшифровка подписи)       </t>
  </si>
  <si>
    <t>Выплаты на закупку товаров, работ, услуг, всего</t>
  </si>
  <si>
    <t xml:space="preserve"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 </t>
  </si>
  <si>
    <t xml:space="preserve"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 </t>
  </si>
  <si>
    <t xml:space="preserve">по контрактам (договорам), заключенным до начала текущего финансового года с учетом требований Федерального закона N 44-ФЗ и Федерального закона N 223-ФЗ </t>
  </si>
  <si>
    <t xml:space="preserve">в соответствии с Федеральным законом N 223-ФЗ </t>
  </si>
  <si>
    <t xml:space="preserve">за счет субсидий, предоставляемых на осуществление капитальных вложений 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</si>
  <si>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 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</si>
  <si>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</si>
  <si>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 xml:space="preserve">  в том числе:</t>
  </si>
  <si>
    <t xml:space="preserve">  доходы от собственности, всего</t>
  </si>
  <si>
    <t xml:space="preserve">  доходы от оказания услуг, работ, компенсации затрат учреждений, всего</t>
  </si>
  <si>
    <t xml:space="preserve">  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</si>
  <si>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 xml:space="preserve">  доходы от штрафов, пеней, иных сумм принудительного изъятия, всего</t>
  </si>
  <si>
    <t xml:space="preserve">  безвозмездные денежные поступления, всего</t>
  </si>
  <si>
    <t xml:space="preserve">   в том числе:</t>
  </si>
  <si>
    <t xml:space="preserve">  прочие доходы, всего</t>
  </si>
  <si>
    <t xml:space="preserve">  целевые субсидии</t>
  </si>
  <si>
    <t xml:space="preserve">  субсидии на осуществление капитальных вложений</t>
  </si>
  <si>
    <t xml:space="preserve">  прочие поступления, всего</t>
  </si>
  <si>
    <t xml:space="preserve">  из них:</t>
  </si>
  <si>
    <t xml:space="preserve">  увеличение остатков денежных средств за счет возврата дебиторской задолженности прошлых лет</t>
  </si>
  <si>
    <t xml:space="preserve">  на выплаты персоналу, всего</t>
  </si>
  <si>
    <t xml:space="preserve">  оплата труда</t>
  </si>
  <si>
    <t xml:space="preserve">  прочие выплаты персоналу, в том числе компенсационного характера</t>
  </si>
  <si>
    <t xml:space="preserve">  иные выплаты, за исключением фонда оплаты труда учреждения, для выполнения отдельных полномочий</t>
  </si>
  <si>
    <t xml:space="preserve">  взносы по обязательному социальному страхованию на выплаты по оплате труда работников и иные выплаты работникам учреждений, всего</t>
  </si>
  <si>
    <t xml:space="preserve">  на выплаты по оплате труда</t>
  </si>
  <si>
    <t xml:space="preserve">  на иные выплаты работникам</t>
  </si>
  <si>
    <t xml:space="preserve">  налог на имущество организаций и земельный налог</t>
  </si>
  <si>
    <t xml:space="preserve">  иные налоги (включаемые в состав расходов) в бюджеты бюджетной системы Российской Федерации, а также государственная пошлина</t>
  </si>
  <si>
    <t xml:space="preserve">  уплата штрафов (в том числе административных), пеней, иных платежей</t>
  </si>
  <si>
    <t xml:space="preserve">  гранты, предоставляемые другим организациям и физическим лицам</t>
  </si>
  <si>
    <t xml:space="preserve">  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</si>
  <si>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 xml:space="preserve">  закупку научно-исследовательских и опытно-конструкторских работ</t>
  </si>
  <si>
    <t xml:space="preserve">  закупку товаров, работ, услуг в сфере информационно-коммуникационных технологий</t>
  </si>
  <si>
    <t xml:space="preserve">  закупку товаров, работ, услуг в целях капитального ремонта государственного (муниципального) имущества</t>
  </si>
  <si>
    <t xml:space="preserve">  прочую закупку товаров, работ и услуг, всего</t>
  </si>
  <si>
    <t xml:space="preserve">  строительство (реконструкция) объектов недвижимого имущества государственными (муниципальными) учреждениями</t>
  </si>
  <si>
    <t xml:space="preserve">  налог на прибыль</t>
  </si>
  <si>
    <t xml:space="preserve">  налог на добавленную стоимость</t>
  </si>
  <si>
    <t xml:space="preserve">  прочие налоги, уменьшающие доход</t>
  </si>
  <si>
    <t xml:space="preserve">  возврат в бюджет средств субсидии</t>
  </si>
  <si>
    <t>(наименование должности уполномоченного лица)</t>
  </si>
  <si>
    <t>(наименование органа — учредителя (учреждения))</t>
  </si>
  <si>
    <t>(подпись)</t>
  </si>
  <si>
    <t>(расшифровка подписи)</t>
  </si>
  <si>
    <t>КОДЫ</t>
  </si>
  <si>
    <t>Дата</t>
  </si>
  <si>
    <t>по Сводному реестру</t>
  </si>
  <si>
    <t>глава по БК</t>
  </si>
  <si>
    <t>ИНН</t>
  </si>
  <si>
    <t>КПП</t>
  </si>
  <si>
    <t>по ОКЕИ</t>
  </si>
  <si>
    <t xml:space="preserve">Орган, осуществляющий </t>
  </si>
  <si>
    <t>Единицы измерения: руб</t>
  </si>
  <si>
    <r>
      <t xml:space="preserve">функции и полномочия учредителя              </t>
    </r>
    <r>
      <rPr>
        <b/>
        <i/>
        <u/>
        <sz val="14"/>
        <color indexed="8"/>
        <rFont val="Times New Roman"/>
        <family val="1"/>
        <charset val="204"/>
      </rPr>
      <t>Комитет образования и науки</t>
    </r>
  </si>
  <si>
    <t xml:space="preserve">   прочие доходы от оказания платных услуг</t>
  </si>
  <si>
    <t>по контрактам (договорам), заключенным до начала текущего финансового года с учетом требований Федерального закона N 44-ФЗ</t>
  </si>
  <si>
    <t xml:space="preserve">по контрактам (договорам), заключенным до начала текущего финансового года с учетом требований Федерального закона N 223-ФЗ </t>
  </si>
  <si>
    <t>1.3.1.</t>
  </si>
  <si>
    <t>1.3.2.</t>
  </si>
  <si>
    <t>Утверждаю: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</si>
  <si>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</si>
  <si>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 xml:space="preserve"> приобретение товаров, работ, услуг в пользу граждан в целях их социального обеспечения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</si>
  <si>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</si>
  <si>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</si>
  <si>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 xml:space="preserve">                              (должность)                                                                       (подпись)                                             (расшифровка подписи)</t>
  </si>
  <si>
    <t xml:space="preserve">                                               (должность)                                  (подпись)                                       (фамилия, инициалы)                       (телефон)</t>
  </si>
  <si>
    <t xml:space="preserve">   субсидии на осуществление капитальных вложений</t>
  </si>
  <si>
    <t>безвозмездные поступления</t>
  </si>
  <si>
    <t>из них:</t>
  </si>
  <si>
    <t>26310.1</t>
  </si>
  <si>
    <t>26421.1</t>
  </si>
  <si>
    <t>26451.1</t>
  </si>
  <si>
    <t>гранты</t>
  </si>
  <si>
    <t xml:space="preserve">  в том числе:                                                             целевые субсидии</t>
  </si>
  <si>
    <t>страховые взносы на обязательное социальное страхование в части выплат персоналу</t>
  </si>
  <si>
    <t xml:space="preserve">в том числе:                                                               на оплату труда стажеров </t>
  </si>
  <si>
    <t>иные выплаты населению</t>
  </si>
  <si>
    <t xml:space="preserve">  гранты, предоставляемые бюджетным учреждениям</t>
  </si>
  <si>
    <t xml:space="preserve">  гранты, предоставляемые автономным учреждениям</t>
  </si>
  <si>
    <t xml:space="preserve">  гранты, предоставляемые иным некоммерческим организациям(за исключением бюджетных и автономных учреждений)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</si>
  <si>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</si>
  <si>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организапциями</t>
  </si>
  <si>
    <t>26430.1</t>
  </si>
  <si>
    <t>в том числе по году начала закупки:</t>
  </si>
  <si>
    <t xml:space="preserve"> 2.1</t>
  </si>
  <si>
    <t>на закупку товаров,работ  и услуг</t>
  </si>
  <si>
    <t>26510.1</t>
  </si>
  <si>
    <t xml:space="preserve"> 2.2</t>
  </si>
  <si>
    <t>26510.2</t>
  </si>
  <si>
    <t xml:space="preserve"> 2.3</t>
  </si>
  <si>
    <t>26510.3</t>
  </si>
  <si>
    <t xml:space="preserve"> 3.1</t>
  </si>
  <si>
    <t>26610.1</t>
  </si>
  <si>
    <t xml:space="preserve"> 3.2</t>
  </si>
  <si>
    <t>26610.2</t>
  </si>
  <si>
    <t xml:space="preserve"> 3.3</t>
  </si>
  <si>
    <t>26610.3</t>
  </si>
  <si>
    <t>000</t>
  </si>
  <si>
    <t>х</t>
  </si>
  <si>
    <t xml:space="preserve">  закупку энергетических ресурсов</t>
  </si>
  <si>
    <t>капитальные вложения в объекты государственной (муниципальной )собственности, всего</t>
  </si>
  <si>
    <t>в том числе:                                                                  приобретение объектов недвижимого имущества государственными (муниципальными) учреждениями</t>
  </si>
  <si>
    <t>Уникальный код**</t>
  </si>
  <si>
    <t>денежное довольствие военнослужащих и сотрудников, имеющих специальные звания</t>
  </si>
  <si>
    <t>расходы на выплаты военнослужащим и сотрудникам, имеющим специальные звания, зависящие от размера денежного довольствия</t>
  </si>
  <si>
    <t>иные выплаты военнослужащим и сотрудникам, имеющим специальные звания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</si>
  <si>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</si>
  <si>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специальные расходы</t>
  </si>
  <si>
    <t>от</t>
  </si>
  <si>
    <t>Директор</t>
  </si>
  <si>
    <t>МБОУ "Средняя общеобразовательная школа № 18"</t>
  </si>
  <si>
    <t>Улитушкина Т.А.</t>
  </si>
  <si>
    <r>
      <t xml:space="preserve">Учреждение:  </t>
    </r>
    <r>
      <rPr>
        <b/>
        <u/>
        <sz val="12"/>
        <color indexed="8"/>
        <rFont val="Times New Roman"/>
        <family val="1"/>
        <charset val="204"/>
      </rPr>
      <t>Муниципальное бюджетное общеобразовательное учреждение                   "Средняя общеобразовательная школа № 18"</t>
    </r>
  </si>
  <si>
    <t>323J0180</t>
  </si>
  <si>
    <t>(на 2024 г. и плановый период 2025 и 2026 годов)</t>
  </si>
  <si>
    <r>
      <t>на 20</t>
    </r>
    <r>
      <rPr>
        <u/>
        <sz val="11"/>
        <color indexed="8"/>
        <rFont val="Times New Roman"/>
        <family val="1"/>
        <charset val="204"/>
      </rPr>
      <t>24</t>
    </r>
    <r>
      <rPr>
        <sz val="11"/>
        <color indexed="8"/>
        <rFont val="Times New Roman"/>
        <family val="1"/>
        <charset val="204"/>
      </rPr>
      <t xml:space="preserve"> г. текущий финансовый год</t>
    </r>
  </si>
  <si>
    <r>
      <t>на 20</t>
    </r>
    <r>
      <rPr>
        <u/>
        <sz val="11"/>
        <color indexed="8"/>
        <rFont val="Times New Roman"/>
        <family val="1"/>
        <charset val="204"/>
      </rPr>
      <t>25</t>
    </r>
    <r>
      <rPr>
        <sz val="11"/>
        <color indexed="8"/>
        <rFont val="Times New Roman"/>
        <family val="1"/>
        <charset val="204"/>
      </rPr>
      <t xml:space="preserve"> г. первый год планового периода</t>
    </r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</si>
  <si>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</si>
  <si>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</si>
  <si>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</si>
  <si>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</si>
  <si>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Уточненный план финансово-хозяйственной деятельности на 2024 г.</t>
  </si>
  <si>
    <t>«06» августа 2024  г.</t>
  </si>
  <si>
    <t xml:space="preserve"> Исполнитель           Ведущий экономист                                                                                                  Жадова О.А.                  54-82-58</t>
  </si>
  <si>
    <t>И.о. зам.начальника МБУ "ЦБ КОиН"                                                                                                                      Алейникова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</si>
</sst>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&quot;р.&quot;_-;\-* #,##0.00&quot;р.&quot;_-;_-* &quot;-&quot;??&quot;р.&quot;_-;_-@_-"/>
    <numFmt numFmtId="174" formatCode="0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170" fontId="9" fillId="0" borderId="0" applyFont="0" applyFill="0" applyBorder="0" applyAlignment="0" applyProtection="0"/>
  </cellStyleXfs>
  <cellXfs count="279">
    <xf numFmtId="0" fontId="0" fillId="0" borderId="0" xfId="0"/>
    <xf numFmtId="0" fontId="12" fillId="0" borderId="0" xfId="0" applyFont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NumberFormat="1" applyFont="1"/>
    <xf numFmtId="0" fontId="11" fillId="0" borderId="0" xfId="0" applyNumberFormat="1" applyFont="1" applyAlignment="1">
      <alignment horizontal="center"/>
    </xf>
    <xf numFmtId="0" fontId="0" fillId="0" borderId="0" xfId="0" applyNumberFormat="1" applyAlignment="1"/>
    <xf numFmtId="0" fontId="12" fillId="0" borderId="1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wrapText="1"/>
    </xf>
    <xf numFmtId="4" fontId="11" fillId="0" borderId="0" xfId="0" applyNumberFormat="1" applyFont="1"/>
    <xf numFmtId="4" fontId="12" fillId="0" borderId="1" xfId="0" applyNumberFormat="1" applyFont="1" applyBorder="1" applyAlignment="1">
      <alignment horizontal="center" wrapText="1"/>
    </xf>
    <xf numFmtId="0" fontId="20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wrapText="1"/>
    </xf>
    <xf numFmtId="4" fontId="20" fillId="0" borderId="1" xfId="0" applyNumberFormat="1" applyFont="1" applyBorder="1" applyAlignment="1">
      <alignment horizont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wrapText="1"/>
    </xf>
    <xf numFmtId="0" fontId="12" fillId="0" borderId="3" xfId="0" applyNumberFormat="1" applyFont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left"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wrapText="1"/>
    </xf>
    <xf numFmtId="4" fontId="20" fillId="0" borderId="6" xfId="0" applyNumberFormat="1" applyFont="1" applyBorder="1" applyAlignment="1">
      <alignment horizontal="center" wrapText="1"/>
    </xf>
    <xf numFmtId="0" fontId="20" fillId="0" borderId="7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wrapText="1"/>
    </xf>
    <xf numFmtId="4" fontId="20" fillId="0" borderId="8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wrapText="1"/>
    </xf>
    <xf numFmtId="0" fontId="21" fillId="0" borderId="5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center" wrapText="1"/>
    </xf>
    <xf numFmtId="4" fontId="22" fillId="0" borderId="1" xfId="0" applyNumberFormat="1" applyFont="1" applyBorder="1" applyAlignment="1">
      <alignment wrapText="1"/>
    </xf>
    <xf numFmtId="4" fontId="2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3" fillId="0" borderId="0" xfId="0" applyFont="1"/>
    <xf numFmtId="4" fontId="11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16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22" fillId="0" borderId="9" xfId="0" applyNumberFormat="1" applyFont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 vertical="center" wrapText="1"/>
    </xf>
    <xf numFmtId="4" fontId="20" fillId="0" borderId="9" xfId="0" applyNumberFormat="1" applyFont="1" applyBorder="1" applyAlignment="1">
      <alignment wrapText="1"/>
    </xf>
    <xf numFmtId="4" fontId="12" fillId="0" borderId="9" xfId="0" applyNumberFormat="1" applyFont="1" applyBorder="1" applyAlignment="1">
      <alignment horizontal="center" wrapText="1"/>
    </xf>
    <xf numFmtId="0" fontId="1" fillId="0" borderId="0" xfId="0" applyNumberFormat="1" applyFont="1"/>
    <xf numFmtId="0" fontId="5" fillId="0" borderId="9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22" fillId="0" borderId="11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4" fontId="20" fillId="0" borderId="11" xfId="0" applyNumberFormat="1" applyFont="1" applyBorder="1" applyAlignment="1">
      <alignment wrapText="1"/>
    </xf>
    <xf numFmtId="4" fontId="12" fillId="0" borderId="11" xfId="0" applyNumberFormat="1" applyFont="1" applyBorder="1" applyAlignment="1">
      <alignment horizontal="center" wrapText="1"/>
    </xf>
    <xf numFmtId="4" fontId="12" fillId="0" borderId="12" xfId="0" applyNumberFormat="1" applyFont="1" applyBorder="1" applyAlignment="1">
      <alignment horizont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22" fillId="0" borderId="13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justify"/>
    </xf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24" fillId="0" borderId="0" xfId="0" applyNumberFormat="1" applyFont="1" applyAlignment="1"/>
    <xf numFmtId="0" fontId="2" fillId="0" borderId="1" xfId="0" applyFont="1" applyBorder="1" applyAlignment="1">
      <alignment horizontal="center" vertical="top" wrapText="1"/>
    </xf>
    <xf numFmtId="174" fontId="2" fillId="0" borderId="1" xfId="0" applyNumberFormat="1" applyFont="1" applyBorder="1" applyAlignment="1" applyProtection="1">
      <alignment horizontal="center" vertical="center" wrapText="1"/>
      <protection locked="0"/>
    </xf>
    <xf numFmtId="17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center" wrapText="1"/>
    </xf>
    <xf numFmtId="4" fontId="11" fillId="0" borderId="6" xfId="0" applyNumberFormat="1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1" fillId="0" borderId="5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7" xfId="0" applyBorder="1"/>
    <xf numFmtId="0" fontId="2" fillId="0" borderId="3" xfId="0" applyFont="1" applyBorder="1" applyAlignment="1">
      <alignment horizontal="center" wrapText="1"/>
    </xf>
    <xf numFmtId="170" fontId="16" fillId="0" borderId="3" xfId="2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170" fontId="16" fillId="0" borderId="2" xfId="2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" fontId="2" fillId="2" borderId="17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2" fillId="0" borderId="3" xfId="1" applyFont="1" applyBorder="1" applyAlignment="1" applyProtection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19" xfId="0" applyNumberFormat="1" applyFont="1" applyBorder="1" applyAlignment="1">
      <alignment vertical="top" wrapText="1"/>
    </xf>
    <xf numFmtId="0" fontId="5" fillId="0" borderId="20" xfId="0" applyFont="1" applyBorder="1" applyAlignment="1">
      <alignment vertical="center" wrapText="1"/>
    </xf>
    <xf numFmtId="0" fontId="5" fillId="0" borderId="3" xfId="0" applyNumberFormat="1" applyFont="1" applyBorder="1" applyAlignment="1">
      <alignment vertical="top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right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4" fontId="2" fillId="2" borderId="6" xfId="0" applyNumberFormat="1" applyFont="1" applyFill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wrapText="1"/>
    </xf>
    <xf numFmtId="4" fontId="25" fillId="2" borderId="1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26" fillId="0" borderId="26" xfId="0" applyFont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6" xfId="0" applyFont="1" applyBorder="1"/>
    <xf numFmtId="14" fontId="13" fillId="0" borderId="27" xfId="0" applyNumberFormat="1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6" fillId="0" borderId="26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3" xfId="0" applyFont="1" applyBorder="1" applyAlignment="1">
      <alignment wrapText="1"/>
    </xf>
    <xf numFmtId="4" fontId="11" fillId="0" borderId="5" xfId="0" applyNumberFormat="1" applyFont="1" applyBorder="1" applyAlignment="1">
      <alignment horizontal="center" wrapText="1"/>
    </xf>
    <xf numFmtId="4" fontId="11" fillId="0" borderId="3" xfId="0" applyNumberFormat="1" applyFont="1" applyBorder="1" applyAlignment="1">
      <alignment horizontal="center" wrapText="1"/>
    </xf>
    <xf numFmtId="4" fontId="2" fillId="2" borderId="5" xfId="0" applyNumberFormat="1" applyFont="1" applyFill="1" applyBorder="1" applyAlignment="1">
      <alignment horizontal="right" wrapText="1"/>
    </xf>
    <xf numFmtId="4" fontId="2" fillId="2" borderId="3" xfId="0" applyNumberFormat="1" applyFont="1" applyFill="1" applyBorder="1" applyAlignment="1">
      <alignment horizontal="right" wrapText="1"/>
    </xf>
    <xf numFmtId="0" fontId="13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49" fontId="2" fillId="0" borderId="3" xfId="1" applyNumberFormat="1" applyFont="1" applyBorder="1" applyAlignment="1" applyProtection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wrapText="1"/>
    </xf>
    <xf numFmtId="0" fontId="21" fillId="0" borderId="5" xfId="0" applyFont="1" applyBorder="1" applyAlignment="1">
      <alignment wrapText="1"/>
    </xf>
    <xf numFmtId="0" fontId="21" fillId="0" borderId="3" xfId="0" applyFont="1" applyBorder="1" applyAlignment="1">
      <alignment wrapText="1"/>
    </xf>
    <xf numFmtId="4" fontId="11" fillId="2" borderId="5" xfId="0" applyNumberFormat="1" applyFont="1" applyFill="1" applyBorder="1" applyAlignment="1">
      <alignment horizontal="center" wrapText="1"/>
    </xf>
    <xf numFmtId="4" fontId="11" fillId="2" borderId="3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1" fillId="0" borderId="29" xfId="0" applyNumberFormat="1" applyFont="1" applyBorder="1" applyAlignment="1">
      <alignment horizontal="justify" vertical="top"/>
    </xf>
    <xf numFmtId="0" fontId="0" fillId="0" borderId="29" xfId="0" applyNumberFormat="1" applyBorder="1" applyAlignment="1">
      <alignment vertical="top"/>
    </xf>
    <xf numFmtId="0" fontId="11" fillId="0" borderId="0" xfId="0" applyNumberFormat="1" applyFont="1" applyAlignment="1">
      <alignment horizontal="justify"/>
    </xf>
    <xf numFmtId="0" fontId="0" fillId="0" borderId="0" xfId="0" applyNumberFormat="1" applyAlignment="1"/>
    <xf numFmtId="0" fontId="10" fillId="0" borderId="0" xfId="0" applyNumberFormat="1" applyFont="1" applyAlignment="1">
      <alignment horizontal="justify"/>
    </xf>
    <xf numFmtId="0" fontId="15" fillId="0" borderId="0" xfId="0" applyNumberFormat="1" applyFont="1" applyAlignment="1"/>
    <xf numFmtId="0" fontId="1" fillId="0" borderId="0" xfId="0" applyNumberFormat="1" applyFont="1" applyAlignment="1">
      <alignment horizontal="justify"/>
    </xf>
    <xf numFmtId="0" fontId="10" fillId="0" borderId="0" xfId="0" applyNumberFormat="1" applyFont="1" applyAlignment="1">
      <alignment horizontal="justify" vertical="top"/>
    </xf>
    <xf numFmtId="0" fontId="10" fillId="0" borderId="0" xfId="0" applyNumberFormat="1" applyFont="1" applyAlignment="1">
      <alignment vertical="top"/>
    </xf>
    <xf numFmtId="0" fontId="10" fillId="0" borderId="0" xfId="0" applyNumberFormat="1" applyFont="1" applyAlignment="1">
      <alignment horizontal="center" vertical="top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wrapText="1"/>
    </xf>
    <xf numFmtId="4" fontId="12" fillId="0" borderId="3" xfId="0" applyNumberFormat="1" applyFont="1" applyBorder="1" applyAlignment="1">
      <alignment wrapText="1"/>
    </xf>
    <xf numFmtId="0" fontId="5" fillId="0" borderId="15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4" fontId="22" fillId="0" borderId="5" xfId="0" applyNumberFormat="1" applyFont="1" applyBorder="1" applyAlignment="1">
      <alignment wrapText="1"/>
    </xf>
    <xf numFmtId="4" fontId="22" fillId="0" borderId="3" xfId="0" applyNumberFormat="1" applyFont="1" applyBorder="1" applyAlignment="1">
      <alignment wrapText="1"/>
    </xf>
    <xf numFmtId="0" fontId="22" fillId="0" borderId="5" xfId="0" applyNumberFormat="1" applyFont="1" applyBorder="1" applyAlignment="1">
      <alignment horizontal="center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13" fillId="0" borderId="28" xfId="0" applyNumberFormat="1" applyFon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12" fillId="0" borderId="16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wrapText="1"/>
    </xf>
    <xf numFmtId="4" fontId="12" fillId="0" borderId="3" xfId="0" applyNumberFormat="1" applyFont="1" applyBorder="1" applyAlignment="1">
      <alignment horizont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wrapText="1"/>
    </xf>
    <xf numFmtId="4" fontId="5" fillId="0" borderId="3" xfId="0" applyNumberFormat="1" applyFont="1" applyBorder="1" applyAlignment="1">
      <alignment horizontal="center" wrapText="1"/>
    </xf>
    <xf numFmtId="4" fontId="5" fillId="0" borderId="5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0" fontId="5" fillId="0" borderId="5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A12" sqref="A12:E12"/>
    </sheetView>
  </sheetViews>
  <sheetFormatPr defaultRowHeight="15" x14ac:dyDescent="0.25"/>
  <cols>
    <col min="1" max="1" width="46.28515625" customWidth="1"/>
    <col min="2" max="2" width="46.140625" customWidth="1"/>
    <col min="3" max="3" width="26.85546875" customWidth="1"/>
    <col min="4" max="4" width="3.85546875" customWidth="1"/>
    <col min="5" max="5" width="15.85546875" bestFit="1" customWidth="1"/>
    <col min="7" max="7" width="10" customWidth="1"/>
  </cols>
  <sheetData>
    <row r="1" spans="1:7" ht="18.75" customHeight="1" x14ac:dyDescent="0.25">
      <c r="B1" s="20"/>
      <c r="C1" s="199" t="s">
        <v>118</v>
      </c>
      <c r="D1" s="199"/>
      <c r="E1" s="199"/>
      <c r="F1" s="199"/>
      <c r="G1" s="199"/>
    </row>
    <row r="2" spans="1:7" ht="18.75" x14ac:dyDescent="0.25">
      <c r="B2" s="20"/>
      <c r="C2" s="203" t="s">
        <v>168</v>
      </c>
      <c r="D2" s="203"/>
      <c r="E2" s="203"/>
      <c r="F2" s="203"/>
      <c r="G2" s="203"/>
    </row>
    <row r="3" spans="1:7" ht="15.75" x14ac:dyDescent="0.25">
      <c r="B3" s="24"/>
      <c r="C3" s="194" t="s">
        <v>99</v>
      </c>
      <c r="D3" s="194"/>
      <c r="E3" s="194"/>
      <c r="F3" s="194"/>
      <c r="G3" s="194"/>
    </row>
    <row r="4" spans="1:7" ht="36.75" customHeight="1" x14ac:dyDescent="0.25">
      <c r="B4" s="20"/>
      <c r="C4" s="200" t="s">
        <v>169</v>
      </c>
      <c r="D4" s="200"/>
      <c r="E4" s="200"/>
      <c r="F4" s="200"/>
      <c r="G4" s="200"/>
    </row>
    <row r="5" spans="1:7" ht="15.75" x14ac:dyDescent="0.25">
      <c r="B5" s="24"/>
      <c r="C5" s="201" t="s">
        <v>100</v>
      </c>
      <c r="D5" s="201"/>
      <c r="E5" s="201"/>
      <c r="F5" s="201"/>
      <c r="G5" s="201"/>
    </row>
    <row r="6" spans="1:7" ht="27.75" customHeight="1" x14ac:dyDescent="0.25">
      <c r="C6" s="185"/>
      <c r="D6" s="202" t="s">
        <v>170</v>
      </c>
      <c r="E6" s="202"/>
      <c r="F6" s="202"/>
      <c r="G6" s="202"/>
    </row>
    <row r="7" spans="1:7" ht="15.75" x14ac:dyDescent="0.25">
      <c r="C7" s="23" t="s">
        <v>101</v>
      </c>
      <c r="D7" s="194" t="s">
        <v>102</v>
      </c>
      <c r="E7" s="194"/>
      <c r="F7" s="194"/>
      <c r="G7" s="194"/>
    </row>
    <row r="8" spans="1:7" ht="18.75" x14ac:dyDescent="0.25">
      <c r="B8" s="20"/>
      <c r="C8" s="20" t="s">
        <v>181</v>
      </c>
      <c r="D8" s="20"/>
      <c r="E8" s="20"/>
      <c r="F8" s="14"/>
      <c r="G8" s="14"/>
    </row>
    <row r="9" spans="1:7" ht="18.75" x14ac:dyDescent="0.25">
      <c r="B9" s="20"/>
      <c r="C9" s="20"/>
      <c r="D9" s="20"/>
      <c r="E9" s="20"/>
      <c r="F9" s="14"/>
      <c r="G9" s="14"/>
    </row>
    <row r="10" spans="1:7" ht="18.75" x14ac:dyDescent="0.25">
      <c r="B10" s="20"/>
      <c r="C10" s="20"/>
      <c r="D10" s="20"/>
      <c r="E10" s="20"/>
      <c r="F10" s="14"/>
      <c r="G10" s="14"/>
    </row>
    <row r="11" spans="1:7" ht="27.75" customHeight="1" x14ac:dyDescent="0.25">
      <c r="A11" s="18"/>
      <c r="F11" s="14"/>
      <c r="G11" s="14"/>
    </row>
    <row r="12" spans="1:7" ht="18.75" x14ac:dyDescent="0.25">
      <c r="A12" s="195" t="s">
        <v>180</v>
      </c>
      <c r="B12" s="195"/>
      <c r="C12" s="195"/>
      <c r="D12" s="195"/>
      <c r="E12" s="195"/>
      <c r="F12" s="15"/>
      <c r="G12" s="15"/>
    </row>
    <row r="13" spans="1:7" ht="18.75" x14ac:dyDescent="0.25">
      <c r="A13" s="195" t="s">
        <v>173</v>
      </c>
      <c r="B13" s="195"/>
      <c r="C13" s="195"/>
      <c r="D13" s="195"/>
      <c r="E13" s="195"/>
      <c r="F13" s="16"/>
      <c r="G13" s="16"/>
    </row>
    <row r="14" spans="1:7" ht="19.5" thickBot="1" x14ac:dyDescent="0.3">
      <c r="A14" s="19"/>
      <c r="F14" s="14"/>
      <c r="G14" s="14"/>
    </row>
    <row r="15" spans="1:7" ht="19.5" thickBot="1" x14ac:dyDescent="0.35">
      <c r="A15" s="188" t="s">
        <v>167</v>
      </c>
      <c r="B15" s="191" t="str">
        <f>C8</f>
        <v>«06» августа 2024  г.</v>
      </c>
      <c r="C15" s="191"/>
      <c r="D15" s="1"/>
      <c r="E15" s="21" t="s">
        <v>103</v>
      </c>
      <c r="F15" s="14"/>
      <c r="G15" s="14"/>
    </row>
    <row r="16" spans="1:7" ht="18.75" x14ac:dyDescent="0.25">
      <c r="A16" s="191" t="s">
        <v>110</v>
      </c>
      <c r="B16" s="191"/>
      <c r="C16" s="193" t="s">
        <v>104</v>
      </c>
      <c r="D16" s="196"/>
      <c r="E16" s="197">
        <v>45510</v>
      </c>
      <c r="F16" s="14"/>
      <c r="G16" s="14"/>
    </row>
    <row r="17" spans="1:7" ht="20.25" thickBot="1" x14ac:dyDescent="0.3">
      <c r="A17" s="191" t="s">
        <v>112</v>
      </c>
      <c r="B17" s="191"/>
      <c r="C17" s="193"/>
      <c r="D17" s="196"/>
      <c r="E17" s="198"/>
      <c r="F17" s="14"/>
      <c r="G17" s="14"/>
    </row>
    <row r="18" spans="1:7" ht="19.5" thickBot="1" x14ac:dyDescent="0.3">
      <c r="A18" s="192"/>
      <c r="B18" s="192"/>
      <c r="C18" s="17" t="s">
        <v>105</v>
      </c>
      <c r="D18" s="1"/>
      <c r="E18" s="27">
        <v>32303930</v>
      </c>
      <c r="F18" s="14"/>
      <c r="G18" s="14"/>
    </row>
    <row r="19" spans="1:7" ht="19.5" thickBot="1" x14ac:dyDescent="0.3">
      <c r="A19" s="192"/>
      <c r="B19" s="192"/>
      <c r="C19" s="17" t="s">
        <v>106</v>
      </c>
      <c r="D19" s="1"/>
      <c r="E19" s="22">
        <v>911</v>
      </c>
      <c r="F19" s="14"/>
      <c r="G19" s="14"/>
    </row>
    <row r="20" spans="1:7" ht="19.5" thickBot="1" x14ac:dyDescent="0.3">
      <c r="A20" s="192"/>
      <c r="B20" s="192"/>
      <c r="C20" s="17" t="s">
        <v>105</v>
      </c>
      <c r="D20" s="1"/>
      <c r="E20" s="186" t="s">
        <v>172</v>
      </c>
      <c r="F20" s="14"/>
      <c r="G20" s="14"/>
    </row>
    <row r="21" spans="1:7" ht="19.5" thickBot="1" x14ac:dyDescent="0.3">
      <c r="A21" s="192"/>
      <c r="B21" s="192"/>
      <c r="C21" s="17" t="s">
        <v>107</v>
      </c>
      <c r="D21" s="1"/>
      <c r="E21" s="187">
        <v>4218016630</v>
      </c>
      <c r="F21" s="14"/>
      <c r="G21" s="14"/>
    </row>
    <row r="22" spans="1:7" ht="36.75" customHeight="1" thickBot="1" x14ac:dyDescent="0.3">
      <c r="A22" s="190" t="s">
        <v>171</v>
      </c>
      <c r="B22" s="190"/>
      <c r="C22" s="17" t="s">
        <v>108</v>
      </c>
      <c r="D22" s="1"/>
      <c r="E22" s="187">
        <v>421801001</v>
      </c>
    </row>
    <row r="23" spans="1:7" ht="19.5" thickBot="1" x14ac:dyDescent="0.3">
      <c r="A23" s="189" t="s">
        <v>111</v>
      </c>
      <c r="B23" s="189"/>
      <c r="C23" s="17" t="s">
        <v>109</v>
      </c>
      <c r="D23" s="1"/>
      <c r="E23" s="22">
        <v>383</v>
      </c>
    </row>
  </sheetData>
  <mergeCells count="21">
    <mergeCell ref="C1:G1"/>
    <mergeCell ref="C4:G4"/>
    <mergeCell ref="C5:G5"/>
    <mergeCell ref="D6:G6"/>
    <mergeCell ref="C2:G2"/>
    <mergeCell ref="C3:G3"/>
    <mergeCell ref="D7:G7"/>
    <mergeCell ref="A12:E12"/>
    <mergeCell ref="A13:E13"/>
    <mergeCell ref="A17:B17"/>
    <mergeCell ref="D16:D17"/>
    <mergeCell ref="E16:E17"/>
    <mergeCell ref="A23:B23"/>
    <mergeCell ref="A22:B22"/>
    <mergeCell ref="B15:C15"/>
    <mergeCell ref="A16:B16"/>
    <mergeCell ref="A19:B19"/>
    <mergeCell ref="A21:B21"/>
    <mergeCell ref="C16:C17"/>
    <mergeCell ref="A20:B20"/>
    <mergeCell ref="A18:B18"/>
  </mergeCells>
  <phoneticPr fontId="17" type="noConversion"/>
  <pageMargins left="0.7" right="0.24" top="0.75" bottom="0.75" header="0.3" footer="0.3"/>
  <pageSetup paperSize="9" scale="5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view="pageBreakPreview" topLeftCell="A67" zoomScale="80" zoomScaleNormal="75" zoomScaleSheetLayoutView="80" workbookViewId="0">
      <selection activeCell="E5" sqref="E5:E7"/>
    </sheetView>
  </sheetViews>
  <sheetFormatPr defaultRowHeight="33" customHeight="1" x14ac:dyDescent="0.25"/>
  <cols>
    <col min="1" max="1" width="47.28515625" style="122" customWidth="1"/>
    <col min="2" max="2" width="9.7109375" style="123" customWidth="1"/>
    <col min="3" max="3" width="13.7109375" style="123" customWidth="1"/>
    <col min="4" max="4" width="10" customWidth="1"/>
    <col min="5" max="5" width="15.7109375" customWidth="1"/>
    <col min="6" max="6" width="14.85546875" customWidth="1"/>
    <col min="7" max="7" width="15.5703125" customWidth="1"/>
    <col min="8" max="8" width="14.5703125" style="130" customWidth="1"/>
    <col min="10" max="10" width="8.85546875" customWidth="1"/>
    <col min="11" max="11" width="0.28515625" customWidth="1"/>
    <col min="12" max="12" width="0.28515625" hidden="1" customWidth="1"/>
    <col min="13" max="16" width="8.85546875" hidden="1" customWidth="1"/>
  </cols>
  <sheetData>
    <row r="1" spans="1:8" ht="18" customHeight="1" thickBot="1" x14ac:dyDescent="0.35">
      <c r="A1" s="216" t="s">
        <v>43</v>
      </c>
      <c r="B1" s="217"/>
      <c r="C1" s="217"/>
      <c r="D1" s="217"/>
      <c r="E1" s="217"/>
      <c r="F1" s="217"/>
      <c r="G1" s="217"/>
      <c r="H1" s="217"/>
    </row>
    <row r="2" spans="1:8" ht="21" customHeight="1" thickBot="1" x14ac:dyDescent="0.3">
      <c r="A2" s="218" t="s">
        <v>0</v>
      </c>
      <c r="B2" s="218" t="s">
        <v>1</v>
      </c>
      <c r="C2" s="220" t="s">
        <v>46</v>
      </c>
      <c r="D2" s="220" t="s">
        <v>47</v>
      </c>
      <c r="E2" s="222" t="s">
        <v>45</v>
      </c>
      <c r="F2" s="223"/>
      <c r="G2" s="223"/>
      <c r="H2" s="224"/>
    </row>
    <row r="3" spans="1:8" ht="65.25" customHeight="1" thickBot="1" x14ac:dyDescent="0.3">
      <c r="A3" s="219"/>
      <c r="B3" s="219"/>
      <c r="C3" s="221"/>
      <c r="D3" s="221"/>
      <c r="E3" s="142" t="s">
        <v>174</v>
      </c>
      <c r="F3" s="142" t="s">
        <v>175</v>
      </c>
      <c r="G3" s="142" t="s">
        <v>176</v>
      </c>
      <c r="H3" s="5" t="s">
        <v>2</v>
      </c>
    </row>
    <row r="4" spans="1:8" ht="16.5" customHeight="1" thickBot="1" x14ac:dyDescent="0.3">
      <c r="A4" s="144">
        <v>1</v>
      </c>
      <c r="B4" s="104">
        <v>2</v>
      </c>
      <c r="C4" s="104">
        <v>3</v>
      </c>
      <c r="D4" s="2">
        <v>4</v>
      </c>
      <c r="E4" s="2">
        <v>5</v>
      </c>
      <c r="F4" s="2">
        <v>6</v>
      </c>
      <c r="G4" s="2">
        <v>7</v>
      </c>
      <c r="H4" s="5">
        <v>8</v>
      </c>
    </row>
    <row r="5" spans="1:8" ht="31.5" customHeight="1" thickBot="1" x14ac:dyDescent="0.3">
      <c r="A5" s="146" t="s">
        <v>49</v>
      </c>
      <c r="B5" s="105">
        <v>1</v>
      </c>
      <c r="C5" s="45" t="s">
        <v>3</v>
      </c>
      <c r="D5" s="7" t="s">
        <v>3</v>
      </c>
      <c r="E5" s="168">
        <v>460526.19</v>
      </c>
      <c r="F5" s="168"/>
      <c r="G5" s="168"/>
      <c r="H5" s="131" t="s">
        <v>157</v>
      </c>
    </row>
    <row r="6" spans="1:8" ht="33" customHeight="1" thickBot="1" x14ac:dyDescent="0.3">
      <c r="A6" s="146" t="s">
        <v>50</v>
      </c>
      <c r="B6" s="106">
        <v>2</v>
      </c>
      <c r="C6" s="45" t="s">
        <v>3</v>
      </c>
      <c r="D6" s="7" t="s">
        <v>3</v>
      </c>
      <c r="E6" s="168"/>
      <c r="F6" s="168"/>
      <c r="G6" s="168"/>
      <c r="H6" s="28"/>
    </row>
    <row r="7" spans="1:8" ht="17.25" customHeight="1" thickBot="1" x14ac:dyDescent="0.3">
      <c r="A7" s="147" t="s">
        <v>4</v>
      </c>
      <c r="B7" s="45">
        <v>1000</v>
      </c>
      <c r="C7" s="124" t="s">
        <v>156</v>
      </c>
      <c r="D7" s="4"/>
      <c r="E7" s="168">
        <f>E12+E20+E25</f>
        <v>70065740.170000002</v>
      </c>
      <c r="F7" s="168">
        <f>F12+F20+F25</f>
        <v>58880798.399999999</v>
      </c>
      <c r="G7" s="168">
        <f>G12+G20+G25</f>
        <v>58989218.399999999</v>
      </c>
      <c r="H7" s="28" t="s">
        <v>3</v>
      </c>
    </row>
    <row r="8" spans="1:8" ht="16.5" customHeight="1" x14ac:dyDescent="0.25">
      <c r="A8" s="148" t="s">
        <v>65</v>
      </c>
      <c r="B8" s="206">
        <v>1100</v>
      </c>
      <c r="C8" s="206">
        <v>120</v>
      </c>
      <c r="D8" s="210"/>
      <c r="E8" s="214"/>
      <c r="F8" s="214"/>
      <c r="G8" s="214"/>
      <c r="H8" s="212"/>
    </row>
    <row r="9" spans="1:8" ht="14.45" customHeight="1" thickBot="1" x14ac:dyDescent="0.3">
      <c r="A9" s="116" t="s">
        <v>66</v>
      </c>
      <c r="B9" s="207"/>
      <c r="C9" s="207"/>
      <c r="D9" s="211"/>
      <c r="E9" s="215"/>
      <c r="F9" s="215"/>
      <c r="G9" s="215"/>
      <c r="H9" s="213"/>
    </row>
    <row r="10" spans="1:8" ht="15" x14ac:dyDescent="0.25">
      <c r="A10" s="204" t="s">
        <v>65</v>
      </c>
      <c r="B10" s="206">
        <v>1110</v>
      </c>
      <c r="C10" s="208"/>
      <c r="D10" s="210"/>
      <c r="E10" s="214"/>
      <c r="F10" s="214"/>
      <c r="G10" s="214"/>
      <c r="H10" s="212"/>
    </row>
    <row r="11" spans="1:8" ht="9.6" hidden="1" customHeight="1" thickBot="1" x14ac:dyDescent="0.3">
      <c r="A11" s="205"/>
      <c r="B11" s="207"/>
      <c r="C11" s="209"/>
      <c r="D11" s="211"/>
      <c r="E11" s="215"/>
      <c r="F11" s="215"/>
      <c r="G11" s="215"/>
      <c r="H11" s="213"/>
    </row>
    <row r="12" spans="1:8" ht="33" customHeight="1" thickBot="1" x14ac:dyDescent="0.3">
      <c r="A12" s="116" t="s">
        <v>67</v>
      </c>
      <c r="B12" s="45">
        <v>1200</v>
      </c>
      <c r="C12" s="45">
        <v>130</v>
      </c>
      <c r="D12" s="4"/>
      <c r="E12" s="168">
        <f>E13+E15+E16</f>
        <v>55935460.299999997</v>
      </c>
      <c r="F12" s="168">
        <f>F13+F15+F16</f>
        <v>49346600</v>
      </c>
      <c r="G12" s="168">
        <f>G13+G15+G16</f>
        <v>49346600</v>
      </c>
      <c r="H12" s="28" t="s">
        <v>3</v>
      </c>
    </row>
    <row r="13" spans="1:8" ht="16.5" customHeight="1" x14ac:dyDescent="0.25">
      <c r="A13" s="148" t="s">
        <v>65</v>
      </c>
      <c r="B13" s="206">
        <v>1210</v>
      </c>
      <c r="C13" s="206">
        <v>130</v>
      </c>
      <c r="D13" s="226"/>
      <c r="E13" s="214">
        <v>54441460.299999997</v>
      </c>
      <c r="F13" s="214">
        <v>47852600</v>
      </c>
      <c r="G13" s="214">
        <v>47852600</v>
      </c>
      <c r="H13" s="225" t="s">
        <v>157</v>
      </c>
    </row>
    <row r="14" spans="1:8" ht="57.75" customHeight="1" thickBot="1" x14ac:dyDescent="0.3">
      <c r="A14" s="116" t="s">
        <v>119</v>
      </c>
      <c r="B14" s="207"/>
      <c r="C14" s="207"/>
      <c r="D14" s="227"/>
      <c r="E14" s="215"/>
      <c r="F14" s="215"/>
      <c r="G14" s="215"/>
      <c r="H14" s="213"/>
    </row>
    <row r="15" spans="1:8" ht="64.5" customHeight="1" thickBot="1" x14ac:dyDescent="0.3">
      <c r="A15" s="116" t="s">
        <v>68</v>
      </c>
      <c r="B15" s="45">
        <v>1220</v>
      </c>
      <c r="C15" s="45">
        <v>130</v>
      </c>
      <c r="D15" s="4"/>
      <c r="E15" s="168"/>
      <c r="F15" s="168"/>
      <c r="G15" s="168"/>
      <c r="H15" s="28"/>
    </row>
    <row r="16" spans="1:8" ht="16.5" customHeight="1" thickBot="1" x14ac:dyDescent="0.3">
      <c r="A16" s="116" t="s">
        <v>113</v>
      </c>
      <c r="B16" s="45">
        <v>1230</v>
      </c>
      <c r="C16" s="107">
        <v>130</v>
      </c>
      <c r="D16" s="41"/>
      <c r="E16" s="168">
        <v>1494000</v>
      </c>
      <c r="F16" s="168">
        <v>1494000</v>
      </c>
      <c r="G16" s="168">
        <v>1494000</v>
      </c>
      <c r="H16" s="131" t="s">
        <v>157</v>
      </c>
    </row>
    <row r="17" spans="1:12" ht="31.5" customHeight="1" thickBot="1" x14ac:dyDescent="0.3">
      <c r="A17" s="116" t="s">
        <v>69</v>
      </c>
      <c r="B17" s="45">
        <v>1300</v>
      </c>
      <c r="C17" s="45">
        <v>140</v>
      </c>
      <c r="D17" s="4"/>
      <c r="E17" s="168"/>
      <c r="F17" s="168"/>
      <c r="G17" s="168"/>
      <c r="H17" s="125"/>
    </row>
    <row r="18" spans="1:12" ht="16.5" customHeight="1" x14ac:dyDescent="0.25">
      <c r="A18" s="204" t="s">
        <v>71</v>
      </c>
      <c r="B18" s="206">
        <v>1310</v>
      </c>
      <c r="C18" s="206">
        <v>140</v>
      </c>
      <c r="D18" s="210"/>
      <c r="E18" s="214"/>
      <c r="F18" s="214"/>
      <c r="G18" s="214"/>
      <c r="H18" s="228"/>
    </row>
    <row r="19" spans="1:12" ht="1.9" customHeight="1" thickBot="1" x14ac:dyDescent="0.3">
      <c r="A19" s="205"/>
      <c r="B19" s="207"/>
      <c r="C19" s="207"/>
      <c r="D19" s="211"/>
      <c r="E19" s="215"/>
      <c r="F19" s="215"/>
      <c r="G19" s="215"/>
      <c r="H19" s="229"/>
    </row>
    <row r="20" spans="1:12" ht="17.25" customHeight="1" thickBot="1" x14ac:dyDescent="0.3">
      <c r="A20" s="116" t="s">
        <v>70</v>
      </c>
      <c r="B20" s="107">
        <v>1400</v>
      </c>
      <c r="C20" s="107">
        <v>150</v>
      </c>
      <c r="D20" s="4"/>
      <c r="E20" s="168">
        <f>E21+E22+E23+E24</f>
        <v>14130279.869999999</v>
      </c>
      <c r="F20" s="168">
        <f>F21+F22+F23+F24</f>
        <v>9534198.4000000004</v>
      </c>
      <c r="G20" s="168">
        <f>G21+G22+G23+G24</f>
        <v>9642618.4000000004</v>
      </c>
      <c r="H20" s="131" t="s">
        <v>157</v>
      </c>
    </row>
    <row r="21" spans="1:12" ht="30" customHeight="1" thickBot="1" x14ac:dyDescent="0.3">
      <c r="A21" s="108" t="s">
        <v>132</v>
      </c>
      <c r="B21" s="109">
        <v>1410</v>
      </c>
      <c r="C21" s="110">
        <v>150</v>
      </c>
      <c r="D21" s="53"/>
      <c r="E21" s="143">
        <v>14086779.869999999</v>
      </c>
      <c r="F21" s="161">
        <f>9490698.4</f>
        <v>9490698.4000000004</v>
      </c>
      <c r="G21" s="143">
        <f>9599118.4</f>
        <v>9599118.4000000004</v>
      </c>
      <c r="H21" s="132" t="s">
        <v>157</v>
      </c>
    </row>
    <row r="22" spans="1:12" ht="28.9" customHeight="1" thickBot="1" x14ac:dyDescent="0.3">
      <c r="A22" s="111" t="s">
        <v>125</v>
      </c>
      <c r="B22" s="112">
        <v>1420</v>
      </c>
      <c r="C22" s="112">
        <v>150</v>
      </c>
      <c r="D22" s="54"/>
      <c r="E22" s="169"/>
      <c r="F22" s="169"/>
      <c r="G22" s="169"/>
      <c r="H22" s="126"/>
    </row>
    <row r="23" spans="1:12" ht="16.899999999999999" customHeight="1" thickBot="1" x14ac:dyDescent="0.3">
      <c r="A23" s="149" t="s">
        <v>126</v>
      </c>
      <c r="B23" s="113">
        <v>1430</v>
      </c>
      <c r="C23" s="113">
        <v>150</v>
      </c>
      <c r="D23" s="55"/>
      <c r="E23" s="168">
        <v>43500</v>
      </c>
      <c r="F23" s="168">
        <v>43500</v>
      </c>
      <c r="G23" s="168">
        <v>43500</v>
      </c>
      <c r="H23" s="133" t="s">
        <v>157</v>
      </c>
    </row>
    <row r="24" spans="1:12" ht="17.45" customHeight="1" thickBot="1" x14ac:dyDescent="0.3">
      <c r="A24" s="149" t="s">
        <v>131</v>
      </c>
      <c r="B24" s="113">
        <v>1440</v>
      </c>
      <c r="C24" s="113">
        <v>150</v>
      </c>
      <c r="D24" s="55"/>
      <c r="E24" s="168"/>
      <c r="F24" s="168"/>
      <c r="G24" s="168"/>
      <c r="H24" s="127"/>
    </row>
    <row r="25" spans="1:12" ht="14.45" customHeight="1" thickBot="1" x14ac:dyDescent="0.3">
      <c r="A25" s="114" t="s">
        <v>72</v>
      </c>
      <c r="B25" s="107">
        <v>1500</v>
      </c>
      <c r="C25" s="107">
        <v>180</v>
      </c>
      <c r="D25" s="4"/>
      <c r="E25" s="168">
        <f>E26+E28</f>
        <v>0</v>
      </c>
      <c r="F25" s="168">
        <f>F26+F28</f>
        <v>0</v>
      </c>
      <c r="G25" s="168">
        <f>G26+G28</f>
        <v>0</v>
      </c>
      <c r="H25" s="28" t="s">
        <v>3</v>
      </c>
      <c r="L25" s="60">
        <f>L26+L38+L47+L64+L71+L74</f>
        <v>0</v>
      </c>
    </row>
    <row r="26" spans="1:12" ht="17.25" customHeight="1" thickBot="1" x14ac:dyDescent="0.3">
      <c r="A26" s="115" t="s">
        <v>65</v>
      </c>
      <c r="B26" s="206"/>
      <c r="C26" s="206"/>
      <c r="D26" s="210"/>
      <c r="E26" s="214"/>
      <c r="F26" s="214"/>
      <c r="G26" s="214"/>
      <c r="H26" s="212"/>
    </row>
    <row r="27" spans="1:12" ht="18.75" hidden="1" customHeight="1" thickBot="1" x14ac:dyDescent="0.3">
      <c r="A27" s="116" t="s">
        <v>73</v>
      </c>
      <c r="B27" s="207"/>
      <c r="C27" s="207"/>
      <c r="D27" s="211"/>
      <c r="E27" s="215"/>
      <c r="F27" s="215"/>
      <c r="G27" s="215"/>
      <c r="H27" s="213"/>
    </row>
    <row r="28" spans="1:12" ht="30" hidden="1" customHeight="1" thickBot="1" x14ac:dyDescent="0.3">
      <c r="A28" s="116" t="s">
        <v>74</v>
      </c>
      <c r="B28" s="45">
        <v>1520</v>
      </c>
      <c r="C28" s="45">
        <v>150</v>
      </c>
      <c r="D28" s="4"/>
      <c r="E28" s="168"/>
      <c r="F28" s="168"/>
      <c r="G28" s="168"/>
      <c r="H28" s="28"/>
    </row>
    <row r="29" spans="1:12" ht="15" hidden="1" x14ac:dyDescent="0.25">
      <c r="A29" s="148"/>
      <c r="B29" s="117"/>
      <c r="C29" s="117"/>
      <c r="D29" s="43"/>
      <c r="E29" s="170"/>
      <c r="F29" s="170"/>
      <c r="G29" s="170"/>
      <c r="H29" s="128"/>
    </row>
    <row r="30" spans="1:12" ht="19.5" customHeight="1" thickBot="1" x14ac:dyDescent="0.3">
      <c r="A30" s="115" t="s">
        <v>6</v>
      </c>
      <c r="B30" s="83">
        <v>1900</v>
      </c>
      <c r="C30" s="64"/>
      <c r="D30" s="42"/>
      <c r="E30" s="161">
        <f>E33</f>
        <v>0</v>
      </c>
      <c r="F30" s="161">
        <f>F33</f>
        <v>0</v>
      </c>
      <c r="G30" s="161">
        <f>G33</f>
        <v>0</v>
      </c>
      <c r="H30" s="63" t="str">
        <f>H33</f>
        <v>x</v>
      </c>
    </row>
    <row r="31" spans="1:12" ht="15.75" thickBot="1" x14ac:dyDescent="0.3">
      <c r="A31" s="114" t="s">
        <v>65</v>
      </c>
      <c r="B31" s="118"/>
      <c r="C31" s="118"/>
      <c r="D31" s="25"/>
      <c r="E31" s="169"/>
      <c r="F31" s="169"/>
      <c r="G31" s="169"/>
      <c r="H31" s="129"/>
    </row>
    <row r="32" spans="1:12" ht="9" hidden="1" customHeight="1" thickBot="1" x14ac:dyDescent="0.3">
      <c r="A32" s="116"/>
      <c r="B32" s="61"/>
      <c r="C32" s="61"/>
      <c r="D32" s="4"/>
      <c r="E32" s="168"/>
      <c r="F32" s="168"/>
      <c r="G32" s="168"/>
      <c r="H32" s="28"/>
    </row>
    <row r="33" spans="1:8" ht="15" customHeight="1" thickBot="1" x14ac:dyDescent="0.3">
      <c r="A33" s="44" t="s">
        <v>75</v>
      </c>
      <c r="B33" s="45">
        <v>1980</v>
      </c>
      <c r="C33" s="45" t="s">
        <v>3</v>
      </c>
      <c r="D33" s="4"/>
      <c r="E33" s="168">
        <f>E34</f>
        <v>0</v>
      </c>
      <c r="F33" s="168">
        <f>F34</f>
        <v>0</v>
      </c>
      <c r="G33" s="168">
        <f>G34</f>
        <v>0</v>
      </c>
      <c r="H33" s="28" t="str">
        <f>H34</f>
        <v>x</v>
      </c>
    </row>
    <row r="34" spans="1:8" ht="15" x14ac:dyDescent="0.25">
      <c r="A34" s="148" t="s">
        <v>76</v>
      </c>
      <c r="B34" s="206">
        <v>1981</v>
      </c>
      <c r="C34" s="206">
        <v>510</v>
      </c>
      <c r="D34" s="210"/>
      <c r="E34" s="214"/>
      <c r="F34" s="214"/>
      <c r="G34" s="214"/>
      <c r="H34" s="212" t="s">
        <v>3</v>
      </c>
    </row>
    <row r="35" spans="1:8" ht="28.9" customHeight="1" thickBot="1" x14ac:dyDescent="0.3">
      <c r="A35" s="116" t="s">
        <v>77</v>
      </c>
      <c r="B35" s="207"/>
      <c r="C35" s="207"/>
      <c r="D35" s="211"/>
      <c r="E35" s="215"/>
      <c r="F35" s="215"/>
      <c r="G35" s="215"/>
      <c r="H35" s="213"/>
    </row>
    <row r="36" spans="1:8" ht="15.75" hidden="1" thickBot="1" x14ac:dyDescent="0.3">
      <c r="A36" s="116"/>
      <c r="B36" s="61"/>
      <c r="C36" s="61"/>
      <c r="D36" s="4"/>
      <c r="E36" s="168"/>
      <c r="F36" s="168"/>
      <c r="G36" s="168"/>
      <c r="H36" s="28"/>
    </row>
    <row r="37" spans="1:8" ht="21" customHeight="1" thickBot="1" x14ac:dyDescent="0.3">
      <c r="A37" s="150" t="s">
        <v>7</v>
      </c>
      <c r="B37" s="45">
        <v>2000</v>
      </c>
      <c r="C37" s="45" t="s">
        <v>3</v>
      </c>
      <c r="D37" s="4"/>
      <c r="E37" s="171">
        <f>E38+E53+E62+E76+E78</f>
        <v>70526266.359999999</v>
      </c>
      <c r="F37" s="171">
        <f>F38+F53+F62+F76+F78</f>
        <v>58880798.399999999</v>
      </c>
      <c r="G37" s="171">
        <f>G38+G53+G62+G76+G78</f>
        <v>58989218.399999999</v>
      </c>
      <c r="H37" s="134" t="s">
        <v>157</v>
      </c>
    </row>
    <row r="38" spans="1:8" ht="15" customHeight="1" x14ac:dyDescent="0.25">
      <c r="A38" s="148" t="s">
        <v>65</v>
      </c>
      <c r="B38" s="206">
        <v>2100</v>
      </c>
      <c r="C38" s="206" t="s">
        <v>3</v>
      </c>
      <c r="D38" s="210"/>
      <c r="E38" s="214">
        <f>E40+E42+E44</f>
        <v>50713015.240000002</v>
      </c>
      <c r="F38" s="214">
        <f>F40+F42+F44</f>
        <v>51417123.399999999</v>
      </c>
      <c r="G38" s="214">
        <f>G40+G42+G44</f>
        <v>51417123.399999999</v>
      </c>
      <c r="H38" s="230" t="s">
        <v>3</v>
      </c>
    </row>
    <row r="39" spans="1:8" ht="15" customHeight="1" thickBot="1" x14ac:dyDescent="0.3">
      <c r="A39" s="116" t="s">
        <v>78</v>
      </c>
      <c r="B39" s="207"/>
      <c r="C39" s="207"/>
      <c r="D39" s="211"/>
      <c r="E39" s="215"/>
      <c r="F39" s="215"/>
      <c r="G39" s="215"/>
      <c r="H39" s="231"/>
    </row>
    <row r="40" spans="1:8" ht="15.6" customHeight="1" x14ac:dyDescent="0.25">
      <c r="A40" s="148" t="s">
        <v>65</v>
      </c>
      <c r="B40" s="206">
        <v>2110</v>
      </c>
      <c r="C40" s="206">
        <v>111</v>
      </c>
      <c r="D40" s="210"/>
      <c r="E40" s="214">
        <v>38977575.280000001</v>
      </c>
      <c r="F40" s="214">
        <v>39518080</v>
      </c>
      <c r="G40" s="214">
        <v>39518080</v>
      </c>
      <c r="H40" s="230" t="s">
        <v>3</v>
      </c>
    </row>
    <row r="41" spans="1:8" ht="13.5" customHeight="1" thickBot="1" x14ac:dyDescent="0.3">
      <c r="A41" s="116" t="s">
        <v>79</v>
      </c>
      <c r="B41" s="207"/>
      <c r="C41" s="207"/>
      <c r="D41" s="211"/>
      <c r="E41" s="215"/>
      <c r="F41" s="215"/>
      <c r="G41" s="215"/>
      <c r="H41" s="231"/>
    </row>
    <row r="42" spans="1:8" ht="31.5" customHeight="1" thickBot="1" x14ac:dyDescent="0.3">
      <c r="A42" s="116" t="s">
        <v>80</v>
      </c>
      <c r="B42" s="45">
        <v>2120</v>
      </c>
      <c r="C42" s="45">
        <v>112</v>
      </c>
      <c r="D42" s="6"/>
      <c r="E42" s="172"/>
      <c r="F42" s="172"/>
      <c r="G42" s="172"/>
      <c r="H42" s="7" t="s">
        <v>3</v>
      </c>
    </row>
    <row r="43" spans="1:8" ht="47.25" customHeight="1" thickBot="1" x14ac:dyDescent="0.3">
      <c r="A43" s="116" t="s">
        <v>81</v>
      </c>
      <c r="B43" s="45">
        <v>2130</v>
      </c>
      <c r="C43" s="45">
        <v>113</v>
      </c>
      <c r="D43" s="4"/>
      <c r="E43" s="168"/>
      <c r="F43" s="173"/>
      <c r="G43" s="173"/>
      <c r="H43" s="7" t="s">
        <v>3</v>
      </c>
    </row>
    <row r="44" spans="1:8" ht="44.45" customHeight="1" thickBot="1" x14ac:dyDescent="0.3">
      <c r="A44" s="116" t="s">
        <v>82</v>
      </c>
      <c r="B44" s="45">
        <v>2140</v>
      </c>
      <c r="C44" s="45">
        <v>119</v>
      </c>
      <c r="D44" s="4"/>
      <c r="E44" s="168">
        <f>E45+E47</f>
        <v>11735439.960000001</v>
      </c>
      <c r="F44" s="168">
        <f>F45+F47</f>
        <v>11899043.4</v>
      </c>
      <c r="G44" s="168">
        <f>G45+G47</f>
        <v>11899043.4</v>
      </c>
      <c r="H44" s="7" t="s">
        <v>3</v>
      </c>
    </row>
    <row r="45" spans="1:8" ht="16.5" customHeight="1" x14ac:dyDescent="0.25">
      <c r="A45" s="148" t="s">
        <v>65</v>
      </c>
      <c r="B45" s="206">
        <v>2141</v>
      </c>
      <c r="C45" s="206">
        <v>119</v>
      </c>
      <c r="D45" s="210"/>
      <c r="E45" s="214">
        <v>11735439.960000001</v>
      </c>
      <c r="F45" s="214">
        <v>11899043.4</v>
      </c>
      <c r="G45" s="214">
        <v>11899043.4</v>
      </c>
      <c r="H45" s="230" t="s">
        <v>3</v>
      </c>
    </row>
    <row r="46" spans="1:8" ht="15.75" thickBot="1" x14ac:dyDescent="0.3">
      <c r="A46" s="116" t="s">
        <v>83</v>
      </c>
      <c r="B46" s="207"/>
      <c r="C46" s="207"/>
      <c r="D46" s="211"/>
      <c r="E46" s="215"/>
      <c r="F46" s="215"/>
      <c r="G46" s="215"/>
      <c r="H46" s="231"/>
    </row>
    <row r="47" spans="1:8" ht="16.5" customHeight="1" thickBot="1" x14ac:dyDescent="0.3">
      <c r="A47" s="116" t="s">
        <v>84</v>
      </c>
      <c r="B47" s="45">
        <v>2142</v>
      </c>
      <c r="C47" s="45">
        <v>119</v>
      </c>
      <c r="D47" s="6"/>
      <c r="E47" s="172"/>
      <c r="F47" s="174"/>
      <c r="G47" s="174"/>
      <c r="H47" s="7" t="s">
        <v>3</v>
      </c>
    </row>
    <row r="48" spans="1:8" ht="31.5" customHeight="1" thickBot="1" x14ac:dyDescent="0.3">
      <c r="A48" s="162" t="s">
        <v>162</v>
      </c>
      <c r="B48" s="163">
        <v>2150</v>
      </c>
      <c r="C48" s="164">
        <v>131</v>
      </c>
      <c r="D48" s="6"/>
      <c r="E48" s="172"/>
      <c r="F48" s="174"/>
      <c r="G48" s="174"/>
      <c r="H48" s="7"/>
    </row>
    <row r="49" spans="1:8" ht="48" customHeight="1" thickBot="1" x14ac:dyDescent="0.3">
      <c r="A49" s="162" t="s">
        <v>163</v>
      </c>
      <c r="B49" s="163">
        <v>2160</v>
      </c>
      <c r="C49" s="164">
        <v>133</v>
      </c>
      <c r="D49" s="6"/>
      <c r="E49" s="172"/>
      <c r="F49" s="174"/>
      <c r="G49" s="174"/>
      <c r="H49" s="7"/>
    </row>
    <row r="50" spans="1:8" ht="31.5" customHeight="1" thickBot="1" x14ac:dyDescent="0.3">
      <c r="A50" s="162" t="s">
        <v>164</v>
      </c>
      <c r="B50" s="163">
        <v>2170</v>
      </c>
      <c r="C50" s="164">
        <v>134</v>
      </c>
      <c r="D50" s="6"/>
      <c r="E50" s="172"/>
      <c r="F50" s="174"/>
      <c r="G50" s="174"/>
      <c r="H50" s="7"/>
    </row>
    <row r="51" spans="1:8" ht="30" customHeight="1" thickBot="1" x14ac:dyDescent="0.3">
      <c r="A51" s="116" t="s">
        <v>133</v>
      </c>
      <c r="B51" s="45">
        <v>2180</v>
      </c>
      <c r="C51" s="45">
        <v>139</v>
      </c>
      <c r="D51" s="6"/>
      <c r="E51" s="172"/>
      <c r="F51" s="174"/>
      <c r="G51" s="174"/>
      <c r="H51" s="7"/>
    </row>
    <row r="52" spans="1:8" ht="27.75" customHeight="1" thickBot="1" x14ac:dyDescent="0.3">
      <c r="A52" s="116" t="s">
        <v>134</v>
      </c>
      <c r="B52" s="45">
        <v>2181</v>
      </c>
      <c r="C52" s="45">
        <v>139</v>
      </c>
      <c r="D52" s="6"/>
      <c r="E52" s="172"/>
      <c r="F52" s="174"/>
      <c r="G52" s="174"/>
      <c r="H52" s="7"/>
    </row>
    <row r="53" spans="1:8" ht="21" customHeight="1" thickBot="1" x14ac:dyDescent="0.3">
      <c r="A53" s="116" t="s">
        <v>8</v>
      </c>
      <c r="B53" s="45">
        <v>2200</v>
      </c>
      <c r="C53" s="45">
        <v>300</v>
      </c>
      <c r="D53" s="4"/>
      <c r="E53" s="168">
        <f>E54+E61</f>
        <v>680605.76</v>
      </c>
      <c r="F53" s="168">
        <f>F54+F61</f>
        <v>346575</v>
      </c>
      <c r="G53" s="168">
        <f>G54+G61</f>
        <v>549995</v>
      </c>
      <c r="H53" s="7" t="s">
        <v>3</v>
      </c>
    </row>
    <row r="54" spans="1:8" ht="15.6" customHeight="1" x14ac:dyDescent="0.25">
      <c r="A54" s="148" t="s">
        <v>65</v>
      </c>
      <c r="B54" s="206">
        <v>2210</v>
      </c>
      <c r="C54" s="206">
        <v>320</v>
      </c>
      <c r="D54" s="210"/>
      <c r="E54" s="214">
        <f>E56+E58</f>
        <v>643105.76</v>
      </c>
      <c r="F54" s="214">
        <f>F56+F58</f>
        <v>346575</v>
      </c>
      <c r="G54" s="214">
        <f>G56+G58</f>
        <v>549995</v>
      </c>
      <c r="H54" s="230" t="s">
        <v>3</v>
      </c>
    </row>
    <row r="55" spans="1:8" ht="28.9" customHeight="1" thickBot="1" x14ac:dyDescent="0.3">
      <c r="A55" s="116" t="s">
        <v>121</v>
      </c>
      <c r="B55" s="207"/>
      <c r="C55" s="207"/>
      <c r="D55" s="211"/>
      <c r="E55" s="215"/>
      <c r="F55" s="215"/>
      <c r="G55" s="215"/>
      <c r="H55" s="231"/>
    </row>
    <row r="56" spans="1:8" ht="17.25" customHeight="1" x14ac:dyDescent="0.25">
      <c r="A56" s="148" t="s">
        <v>76</v>
      </c>
      <c r="B56" s="206">
        <v>2211</v>
      </c>
      <c r="C56" s="206">
        <v>321</v>
      </c>
      <c r="D56" s="210"/>
      <c r="E56" s="214">
        <v>130480.76</v>
      </c>
      <c r="F56" s="214">
        <v>0</v>
      </c>
      <c r="G56" s="214">
        <v>45870</v>
      </c>
      <c r="H56" s="230" t="s">
        <v>3</v>
      </c>
    </row>
    <row r="57" spans="1:8" ht="48" customHeight="1" thickBot="1" x14ac:dyDescent="0.3">
      <c r="A57" s="116" t="s">
        <v>122</v>
      </c>
      <c r="B57" s="207"/>
      <c r="C57" s="207"/>
      <c r="D57" s="211"/>
      <c r="E57" s="215"/>
      <c r="F57" s="215"/>
      <c r="G57" s="215"/>
      <c r="H57" s="231"/>
    </row>
    <row r="58" spans="1:8" ht="31.15" customHeight="1" thickBot="1" x14ac:dyDescent="0.3">
      <c r="A58" s="116" t="s">
        <v>120</v>
      </c>
      <c r="B58" s="107">
        <v>2212</v>
      </c>
      <c r="C58" s="107">
        <v>323</v>
      </c>
      <c r="D58" s="4"/>
      <c r="E58" s="168">
        <v>512625</v>
      </c>
      <c r="F58" s="168">
        <v>346575</v>
      </c>
      <c r="G58" s="168">
        <v>504125</v>
      </c>
      <c r="H58" s="134" t="s">
        <v>157</v>
      </c>
    </row>
    <row r="59" spans="1:8" ht="57" customHeight="1" thickBot="1" x14ac:dyDescent="0.3">
      <c r="A59" s="116" t="s">
        <v>9</v>
      </c>
      <c r="B59" s="45">
        <v>2220</v>
      </c>
      <c r="C59" s="45">
        <v>340</v>
      </c>
      <c r="D59" s="6"/>
      <c r="E59" s="172"/>
      <c r="F59" s="174"/>
      <c r="G59" s="174"/>
      <c r="H59" s="7" t="s">
        <v>3</v>
      </c>
    </row>
    <row r="60" spans="1:8" ht="75" customHeight="1" thickBot="1" x14ac:dyDescent="0.3">
      <c r="A60" s="116" t="s">
        <v>10</v>
      </c>
      <c r="B60" s="107">
        <v>2230</v>
      </c>
      <c r="C60" s="107">
        <v>350</v>
      </c>
      <c r="D60" s="4"/>
      <c r="E60" s="168"/>
      <c r="F60" s="173"/>
      <c r="G60" s="173"/>
      <c r="H60" s="3" t="s">
        <v>3</v>
      </c>
    </row>
    <row r="61" spans="1:8" ht="21.6" customHeight="1" thickBot="1" x14ac:dyDescent="0.3">
      <c r="A61" s="116" t="s">
        <v>135</v>
      </c>
      <c r="B61" s="45">
        <v>2240</v>
      </c>
      <c r="C61" s="45">
        <v>360</v>
      </c>
      <c r="D61" s="4"/>
      <c r="E61" s="175">
        <v>37500</v>
      </c>
      <c r="F61" s="175">
        <v>0</v>
      </c>
      <c r="G61" s="175">
        <v>0</v>
      </c>
      <c r="H61" s="7" t="s">
        <v>3</v>
      </c>
    </row>
    <row r="62" spans="1:8" ht="19.5" customHeight="1" thickBot="1" x14ac:dyDescent="0.3">
      <c r="A62" s="116" t="s">
        <v>11</v>
      </c>
      <c r="B62" s="45">
        <v>2300</v>
      </c>
      <c r="C62" s="45">
        <v>850</v>
      </c>
      <c r="D62" s="4"/>
      <c r="E62" s="176">
        <f>E63+E65+E66</f>
        <v>207262</v>
      </c>
      <c r="F62" s="176">
        <f>F63+F65+F66</f>
        <v>0</v>
      </c>
      <c r="G62" s="176">
        <f>G63+G65+G66</f>
        <v>0</v>
      </c>
      <c r="H62" s="7" t="s">
        <v>3</v>
      </c>
    </row>
    <row r="63" spans="1:8" ht="19.5" customHeight="1" x14ac:dyDescent="0.25">
      <c r="A63" s="148" t="s">
        <v>76</v>
      </c>
      <c r="B63" s="206">
        <v>2310</v>
      </c>
      <c r="C63" s="206">
        <v>851</v>
      </c>
      <c r="D63" s="210"/>
      <c r="E63" s="214">
        <v>207262</v>
      </c>
      <c r="F63" s="214">
        <v>0</v>
      </c>
      <c r="G63" s="232">
        <v>0</v>
      </c>
      <c r="H63" s="230" t="s">
        <v>3</v>
      </c>
    </row>
    <row r="64" spans="1:8" ht="30" customHeight="1" thickBot="1" x14ac:dyDescent="0.3">
      <c r="A64" s="116" t="s">
        <v>85</v>
      </c>
      <c r="B64" s="207"/>
      <c r="C64" s="207"/>
      <c r="D64" s="211"/>
      <c r="E64" s="215"/>
      <c r="F64" s="215"/>
      <c r="G64" s="233"/>
      <c r="H64" s="231"/>
    </row>
    <row r="65" spans="1:8" ht="46.9" customHeight="1" thickBot="1" x14ac:dyDescent="0.3">
      <c r="A65" s="116" t="s">
        <v>86</v>
      </c>
      <c r="B65" s="45">
        <v>2320</v>
      </c>
      <c r="C65" s="45">
        <v>852</v>
      </c>
      <c r="D65" s="4"/>
      <c r="E65" s="168"/>
      <c r="F65" s="173"/>
      <c r="G65" s="177"/>
      <c r="H65" s="7" t="s">
        <v>3</v>
      </c>
    </row>
    <row r="66" spans="1:8" ht="33" customHeight="1" thickBot="1" x14ac:dyDescent="0.3">
      <c r="A66" s="116" t="s">
        <v>87</v>
      </c>
      <c r="B66" s="45">
        <v>2330</v>
      </c>
      <c r="C66" s="45">
        <v>853</v>
      </c>
      <c r="D66" s="4"/>
      <c r="E66" s="168">
        <v>0</v>
      </c>
      <c r="F66" s="168">
        <v>0</v>
      </c>
      <c r="G66" s="168">
        <v>0</v>
      </c>
      <c r="H66" s="7" t="s">
        <v>3</v>
      </c>
    </row>
    <row r="67" spans="1:8" ht="33" customHeight="1" thickBot="1" x14ac:dyDescent="0.3">
      <c r="A67" s="116" t="s">
        <v>12</v>
      </c>
      <c r="B67" s="45">
        <v>2400</v>
      </c>
      <c r="C67" s="45" t="s">
        <v>3</v>
      </c>
      <c r="D67" s="6"/>
      <c r="E67" s="172">
        <v>0</v>
      </c>
      <c r="F67" s="172">
        <f>F68+F70+F71</f>
        <v>0</v>
      </c>
      <c r="G67" s="178">
        <f>G68+G70+G71</f>
        <v>0</v>
      </c>
      <c r="H67" s="7" t="s">
        <v>3</v>
      </c>
    </row>
    <row r="68" spans="1:8" ht="15" customHeight="1" x14ac:dyDescent="0.25">
      <c r="A68" s="148" t="s">
        <v>76</v>
      </c>
      <c r="B68" s="206">
        <v>2410</v>
      </c>
      <c r="C68" s="206">
        <v>613</v>
      </c>
      <c r="D68" s="210"/>
      <c r="E68" s="214"/>
      <c r="F68" s="236"/>
      <c r="G68" s="234"/>
      <c r="H68" s="230" t="s">
        <v>3</v>
      </c>
    </row>
    <row r="69" spans="1:8" ht="21" customHeight="1" thickBot="1" x14ac:dyDescent="0.3">
      <c r="A69" s="116" t="s">
        <v>136</v>
      </c>
      <c r="B69" s="207"/>
      <c r="C69" s="207"/>
      <c r="D69" s="211"/>
      <c r="E69" s="215"/>
      <c r="F69" s="237"/>
      <c r="G69" s="235"/>
      <c r="H69" s="231"/>
    </row>
    <row r="70" spans="1:8" ht="29.25" customHeight="1" thickBot="1" x14ac:dyDescent="0.3">
      <c r="A70" s="116" t="s">
        <v>137</v>
      </c>
      <c r="B70" s="107">
        <v>2420</v>
      </c>
      <c r="C70" s="107">
        <v>623</v>
      </c>
      <c r="D70" s="4"/>
      <c r="E70" s="168"/>
      <c r="F70" s="173"/>
      <c r="G70" s="177"/>
      <c r="H70" s="3" t="s">
        <v>3</v>
      </c>
    </row>
    <row r="71" spans="1:8" ht="48" customHeight="1" thickBot="1" x14ac:dyDescent="0.3">
      <c r="A71" s="116" t="s">
        <v>138</v>
      </c>
      <c r="B71" s="45">
        <v>2430</v>
      </c>
      <c r="C71" s="45">
        <v>634</v>
      </c>
      <c r="D71" s="4"/>
      <c r="E71" s="168"/>
      <c r="F71" s="173"/>
      <c r="G71" s="177"/>
      <c r="H71" s="3" t="s">
        <v>3</v>
      </c>
    </row>
    <row r="72" spans="1:8" ht="36" customHeight="1" thickBot="1" x14ac:dyDescent="0.3">
      <c r="A72" s="116" t="s">
        <v>88</v>
      </c>
      <c r="B72" s="45">
        <v>2440</v>
      </c>
      <c r="C72" s="45">
        <v>810</v>
      </c>
      <c r="D72" s="4"/>
      <c r="E72" s="168"/>
      <c r="F72" s="173"/>
      <c r="G72" s="177"/>
      <c r="H72" s="3"/>
    </row>
    <row r="73" spans="1:8" ht="21.6" customHeight="1" thickBot="1" x14ac:dyDescent="0.3">
      <c r="A73" s="116" t="s">
        <v>139</v>
      </c>
      <c r="B73" s="45">
        <v>2450</v>
      </c>
      <c r="C73" s="45">
        <v>862</v>
      </c>
      <c r="D73" s="4"/>
      <c r="E73" s="168"/>
      <c r="F73" s="173"/>
      <c r="G73" s="177"/>
      <c r="H73" s="3"/>
    </row>
    <row r="74" spans="1:8" ht="45" customHeight="1" thickBot="1" x14ac:dyDescent="0.3">
      <c r="A74" s="116" t="s">
        <v>140</v>
      </c>
      <c r="B74" s="45">
        <v>2460</v>
      </c>
      <c r="C74" s="45">
        <v>863</v>
      </c>
      <c r="D74" s="4"/>
      <c r="E74" s="168"/>
      <c r="F74" s="173"/>
      <c r="G74" s="177"/>
      <c r="H74" s="3"/>
    </row>
    <row r="75" spans="1:8" ht="13.9" hidden="1" customHeight="1" thickBot="1" x14ac:dyDescent="0.3">
      <c r="A75" s="116"/>
      <c r="B75" s="45"/>
      <c r="C75" s="45"/>
      <c r="D75" s="4"/>
      <c r="E75" s="168"/>
      <c r="F75" s="173"/>
      <c r="G75" s="177"/>
      <c r="H75" s="3"/>
    </row>
    <row r="76" spans="1:8" ht="33" customHeight="1" thickBot="1" x14ac:dyDescent="0.3">
      <c r="A76" s="116" t="s">
        <v>13</v>
      </c>
      <c r="B76" s="107">
        <v>2500</v>
      </c>
      <c r="C76" s="107" t="s">
        <v>3</v>
      </c>
      <c r="D76" s="4"/>
      <c r="E76" s="168">
        <f>E77</f>
        <v>4421.2700000000004</v>
      </c>
      <c r="F76" s="168">
        <f>F77</f>
        <v>0</v>
      </c>
      <c r="G76" s="176">
        <f>G77</f>
        <v>0</v>
      </c>
      <c r="H76" s="3" t="s">
        <v>3</v>
      </c>
    </row>
    <row r="77" spans="1:8" ht="64.5" customHeight="1" thickBot="1" x14ac:dyDescent="0.3">
      <c r="A77" s="116" t="s">
        <v>89</v>
      </c>
      <c r="B77" s="107">
        <v>2520</v>
      </c>
      <c r="C77" s="107">
        <v>831</v>
      </c>
      <c r="D77" s="4"/>
      <c r="E77" s="168">
        <v>4421.2700000000004</v>
      </c>
      <c r="F77" s="168">
        <v>0</v>
      </c>
      <c r="G77" s="176">
        <v>0</v>
      </c>
      <c r="H77" s="3" t="s">
        <v>3</v>
      </c>
    </row>
    <row r="78" spans="1:8" ht="21" customHeight="1" thickBot="1" x14ac:dyDescent="0.3">
      <c r="A78" s="151" t="s">
        <v>51</v>
      </c>
      <c r="B78" s="45">
        <v>2600</v>
      </c>
      <c r="C78" s="45" t="s">
        <v>3</v>
      </c>
      <c r="D78" s="4"/>
      <c r="E78" s="171">
        <f>E79+E81+E82+E83+E86+E88</f>
        <v>18920962.09</v>
      </c>
      <c r="F78" s="171">
        <f>F79+F81+F82+F83+F86</f>
        <v>7117100</v>
      </c>
      <c r="G78" s="179">
        <f>G79+G81+G82+G83+G86</f>
        <v>7022100</v>
      </c>
      <c r="H78" s="134" t="s">
        <v>157</v>
      </c>
    </row>
    <row r="79" spans="1:8" ht="15.75" customHeight="1" x14ac:dyDescent="0.25">
      <c r="A79" s="148" t="s">
        <v>65</v>
      </c>
      <c r="B79" s="206">
        <v>2610</v>
      </c>
      <c r="C79" s="206">
        <v>241</v>
      </c>
      <c r="D79" s="210"/>
      <c r="E79" s="214"/>
      <c r="F79" s="236"/>
      <c r="G79" s="234"/>
      <c r="H79" s="230"/>
    </row>
    <row r="80" spans="1:8" ht="33" customHeight="1" thickBot="1" x14ac:dyDescent="0.3">
      <c r="A80" s="116" t="s">
        <v>90</v>
      </c>
      <c r="B80" s="207"/>
      <c r="C80" s="207"/>
      <c r="D80" s="211"/>
      <c r="E80" s="215"/>
      <c r="F80" s="237"/>
      <c r="G80" s="235"/>
      <c r="H80" s="231"/>
    </row>
    <row r="81" spans="1:8" ht="33.75" hidden="1" customHeight="1" thickBot="1" x14ac:dyDescent="0.3">
      <c r="A81" s="116" t="s">
        <v>91</v>
      </c>
      <c r="B81" s="45">
        <v>2620</v>
      </c>
      <c r="C81" s="45">
        <v>242</v>
      </c>
      <c r="D81" s="4"/>
      <c r="E81" s="168"/>
      <c r="F81" s="173"/>
      <c r="G81" s="177"/>
      <c r="H81" s="3"/>
    </row>
    <row r="82" spans="1:8" ht="44.25" customHeight="1" thickBot="1" x14ac:dyDescent="0.3">
      <c r="A82" s="116" t="s">
        <v>92</v>
      </c>
      <c r="B82" s="45">
        <v>2630</v>
      </c>
      <c r="C82" s="45">
        <v>243</v>
      </c>
      <c r="D82" s="4"/>
      <c r="E82" s="168"/>
      <c r="F82" s="173"/>
      <c r="G82" s="177"/>
      <c r="H82" s="3"/>
    </row>
    <row r="83" spans="1:8" ht="21.75" customHeight="1" thickBot="1" x14ac:dyDescent="0.3">
      <c r="A83" s="116" t="s">
        <v>93</v>
      </c>
      <c r="B83" s="45">
        <v>2640</v>
      </c>
      <c r="C83" s="45">
        <v>244</v>
      </c>
      <c r="D83" s="4"/>
      <c r="E83" s="180">
        <v>15772751.09</v>
      </c>
      <c r="F83" s="168">
        <v>7117100</v>
      </c>
      <c r="G83" s="175">
        <v>7022100</v>
      </c>
      <c r="H83" s="3" t="s">
        <v>3</v>
      </c>
    </row>
    <row r="84" spans="1:8" ht="55.5" customHeight="1" thickBot="1" x14ac:dyDescent="0.3">
      <c r="A84" s="165" t="s">
        <v>165</v>
      </c>
      <c r="B84" s="163">
        <v>2650</v>
      </c>
      <c r="C84" s="164">
        <v>246</v>
      </c>
      <c r="D84" s="210"/>
      <c r="E84" s="236"/>
      <c r="F84" s="236"/>
      <c r="G84" s="234"/>
      <c r="H84" s="230"/>
    </row>
    <row r="85" spans="1:8" ht="14.45" hidden="1" customHeight="1" thickBot="1" x14ac:dyDescent="0.3">
      <c r="A85" s="165" t="s">
        <v>165</v>
      </c>
      <c r="B85" s="163">
        <v>2650</v>
      </c>
      <c r="C85" s="164">
        <v>246</v>
      </c>
      <c r="D85" s="211"/>
      <c r="E85" s="237"/>
      <c r="F85" s="237"/>
      <c r="G85" s="235"/>
      <c r="H85" s="231"/>
    </row>
    <row r="86" spans="1:8" ht="19.5" customHeight="1" thickBot="1" x14ac:dyDescent="0.3">
      <c r="A86" s="165" t="s">
        <v>158</v>
      </c>
      <c r="B86" s="238">
        <v>2660</v>
      </c>
      <c r="C86" s="240">
        <v>247</v>
      </c>
      <c r="D86" s="230"/>
      <c r="E86" s="214">
        <v>3148211</v>
      </c>
      <c r="F86" s="214">
        <v>0</v>
      </c>
      <c r="G86" s="232">
        <v>0</v>
      </c>
      <c r="H86" s="230" t="s">
        <v>3</v>
      </c>
    </row>
    <row r="87" spans="1:8" ht="9" hidden="1" customHeight="1" thickBot="1" x14ac:dyDescent="0.3">
      <c r="A87" s="166"/>
      <c r="B87" s="239"/>
      <c r="C87" s="241"/>
      <c r="D87" s="231"/>
      <c r="E87" s="215"/>
      <c r="F87" s="215"/>
      <c r="G87" s="233"/>
      <c r="H87" s="231"/>
    </row>
    <row r="88" spans="1:8" s="135" customFormat="1" ht="47.25" customHeight="1" thickBot="1" x14ac:dyDescent="0.3">
      <c r="A88" s="114" t="s">
        <v>159</v>
      </c>
      <c r="B88" s="138">
        <v>2700</v>
      </c>
      <c r="C88" s="138">
        <v>400</v>
      </c>
      <c r="D88" s="139"/>
      <c r="E88" s="181">
        <f>E89+E90</f>
        <v>0</v>
      </c>
      <c r="F88" s="181">
        <f>F89+F90</f>
        <v>0</v>
      </c>
      <c r="G88" s="182">
        <f>G89+G90</f>
        <v>0</v>
      </c>
      <c r="H88" s="141" t="s">
        <v>3</v>
      </c>
    </row>
    <row r="89" spans="1:8" ht="61.5" customHeight="1" thickBot="1" x14ac:dyDescent="0.3">
      <c r="A89" s="116" t="s">
        <v>160</v>
      </c>
      <c r="B89" s="136">
        <v>2710</v>
      </c>
      <c r="C89" s="136">
        <v>406</v>
      </c>
      <c r="D89" s="137"/>
      <c r="E89" s="183"/>
      <c r="F89" s="183"/>
      <c r="G89" s="184"/>
      <c r="H89" s="140"/>
    </row>
    <row r="90" spans="1:8" ht="47.25" customHeight="1" thickBot="1" x14ac:dyDescent="0.3">
      <c r="A90" s="116" t="s">
        <v>94</v>
      </c>
      <c r="B90" s="45">
        <v>2720</v>
      </c>
      <c r="C90" s="45">
        <v>407</v>
      </c>
      <c r="D90" s="4"/>
      <c r="E90" s="173"/>
      <c r="F90" s="173"/>
      <c r="G90" s="177"/>
      <c r="H90" s="3"/>
    </row>
    <row r="91" spans="1:8" ht="22.5" customHeight="1" thickBot="1" x14ac:dyDescent="0.3">
      <c r="A91" s="167" t="s">
        <v>166</v>
      </c>
      <c r="B91" s="163">
        <v>2800</v>
      </c>
      <c r="C91" s="164">
        <v>880</v>
      </c>
      <c r="D91" s="4"/>
      <c r="E91" s="173"/>
      <c r="F91" s="173"/>
      <c r="G91" s="177"/>
      <c r="H91" s="3"/>
    </row>
    <row r="92" spans="1:8" ht="16.5" customHeight="1" thickBot="1" x14ac:dyDescent="0.3">
      <c r="A92" s="119" t="s">
        <v>52</v>
      </c>
      <c r="B92" s="107">
        <v>3000</v>
      </c>
      <c r="C92" s="107">
        <v>100</v>
      </c>
      <c r="D92" s="4"/>
      <c r="E92" s="177">
        <f>E93+E95+E96</f>
        <v>0</v>
      </c>
      <c r="F92" s="177">
        <f>F93+F95+F96</f>
        <v>0</v>
      </c>
      <c r="G92" s="177">
        <f>G93+G95+G96</f>
        <v>0</v>
      </c>
      <c r="H92" s="3" t="s">
        <v>3</v>
      </c>
    </row>
    <row r="93" spans="1:8" ht="14.25" customHeight="1" x14ac:dyDescent="0.25">
      <c r="A93" s="120" t="s">
        <v>65</v>
      </c>
      <c r="B93" s="206">
        <v>3010</v>
      </c>
      <c r="C93" s="208"/>
      <c r="D93" s="210"/>
      <c r="E93" s="234"/>
      <c r="F93" s="234"/>
      <c r="G93" s="234"/>
      <c r="H93" s="230" t="s">
        <v>3</v>
      </c>
    </row>
    <row r="94" spans="1:8" ht="13.5" customHeight="1" thickBot="1" x14ac:dyDescent="0.3">
      <c r="A94" s="121" t="s">
        <v>95</v>
      </c>
      <c r="B94" s="207"/>
      <c r="C94" s="209"/>
      <c r="D94" s="211"/>
      <c r="E94" s="235"/>
      <c r="F94" s="235"/>
      <c r="G94" s="235"/>
      <c r="H94" s="231"/>
    </row>
    <row r="95" spans="1:8" ht="18" customHeight="1" thickBot="1" x14ac:dyDescent="0.3">
      <c r="A95" s="146" t="s">
        <v>96</v>
      </c>
      <c r="B95" s="45">
        <v>3020</v>
      </c>
      <c r="C95" s="61"/>
      <c r="D95" s="4"/>
      <c r="E95" s="177"/>
      <c r="F95" s="177"/>
      <c r="G95" s="177"/>
      <c r="H95" s="7" t="s">
        <v>3</v>
      </c>
    </row>
    <row r="96" spans="1:8" ht="17.25" customHeight="1" thickBot="1" x14ac:dyDescent="0.3">
      <c r="A96" s="146" t="s">
        <v>97</v>
      </c>
      <c r="B96" s="45">
        <v>3030</v>
      </c>
      <c r="C96" s="61"/>
      <c r="D96" s="4"/>
      <c r="E96" s="177"/>
      <c r="F96" s="177"/>
      <c r="G96" s="177"/>
      <c r="H96" s="7" t="s">
        <v>3</v>
      </c>
    </row>
    <row r="97" spans="1:8" ht="12.75" customHeight="1" thickBot="1" x14ac:dyDescent="0.3">
      <c r="A97" s="119" t="s">
        <v>48</v>
      </c>
      <c r="B97" s="45">
        <v>4000</v>
      </c>
      <c r="C97" s="45" t="s">
        <v>3</v>
      </c>
      <c r="D97" s="4"/>
      <c r="E97" s="177">
        <f>E98</f>
        <v>0</v>
      </c>
      <c r="F97" s="177">
        <f>F98</f>
        <v>0</v>
      </c>
      <c r="G97" s="177">
        <f>G98</f>
        <v>0</v>
      </c>
      <c r="H97" s="7" t="s">
        <v>3</v>
      </c>
    </row>
    <row r="98" spans="1:8" ht="12.75" customHeight="1" x14ac:dyDescent="0.25">
      <c r="A98" s="152" t="s">
        <v>76</v>
      </c>
      <c r="B98" s="206">
        <v>4010</v>
      </c>
      <c r="C98" s="206">
        <v>610</v>
      </c>
      <c r="D98" s="210"/>
      <c r="E98" s="234"/>
      <c r="F98" s="234"/>
      <c r="G98" s="234"/>
      <c r="H98" s="230" t="s">
        <v>3</v>
      </c>
    </row>
    <row r="99" spans="1:8" ht="17.25" customHeight="1" thickBot="1" x14ac:dyDescent="0.3">
      <c r="A99" s="153" t="s">
        <v>98</v>
      </c>
      <c r="B99" s="207"/>
      <c r="C99" s="207"/>
      <c r="D99" s="211"/>
      <c r="E99" s="235"/>
      <c r="F99" s="235"/>
      <c r="G99" s="235"/>
      <c r="H99" s="231"/>
    </row>
    <row r="100" spans="1:8" ht="33" customHeight="1" x14ac:dyDescent="0.25">
      <c r="E100" s="62"/>
      <c r="F100" s="62"/>
      <c r="G100" s="62"/>
    </row>
    <row r="101" spans="1:8" ht="33" customHeight="1" x14ac:dyDescent="0.25">
      <c r="E101" s="62"/>
      <c r="F101" s="62"/>
      <c r="G101" s="62"/>
    </row>
    <row r="102" spans="1:8" ht="33" customHeight="1" x14ac:dyDescent="0.25">
      <c r="E102" s="62"/>
      <c r="F102" s="62"/>
      <c r="G102" s="62"/>
    </row>
    <row r="103" spans="1:8" ht="33" customHeight="1" x14ac:dyDescent="0.25">
      <c r="E103" s="62"/>
      <c r="F103" s="62"/>
      <c r="G103" s="62"/>
    </row>
    <row r="104" spans="1:8" ht="33" customHeight="1" x14ac:dyDescent="0.25">
      <c r="E104" s="62"/>
      <c r="F104" s="62"/>
      <c r="G104" s="62"/>
    </row>
    <row r="105" spans="1:8" ht="33" customHeight="1" x14ac:dyDescent="0.25">
      <c r="E105" s="62"/>
      <c r="F105" s="62"/>
      <c r="G105" s="62"/>
    </row>
    <row r="106" spans="1:8" ht="33" customHeight="1" x14ac:dyDescent="0.25">
      <c r="E106" s="62"/>
      <c r="F106" s="62"/>
      <c r="G106" s="62"/>
    </row>
    <row r="107" spans="1:8" ht="33" customHeight="1" x14ac:dyDescent="0.25">
      <c r="E107" s="62"/>
      <c r="F107" s="62"/>
      <c r="G107" s="62"/>
    </row>
    <row r="108" spans="1:8" ht="33" customHeight="1" x14ac:dyDescent="0.25">
      <c r="E108" s="62"/>
      <c r="F108" s="62"/>
      <c r="G108" s="62"/>
    </row>
    <row r="109" spans="1:8" ht="33" customHeight="1" x14ac:dyDescent="0.25">
      <c r="E109" s="62"/>
      <c r="F109" s="62"/>
      <c r="G109" s="62"/>
    </row>
    <row r="110" spans="1:8" ht="33" customHeight="1" x14ac:dyDescent="0.25">
      <c r="E110" s="62"/>
      <c r="F110" s="62"/>
      <c r="G110" s="62"/>
    </row>
    <row r="111" spans="1:8" ht="33" customHeight="1" x14ac:dyDescent="0.25">
      <c r="E111" s="62"/>
      <c r="F111" s="62"/>
      <c r="G111" s="62"/>
    </row>
    <row r="112" spans="1:8" ht="33" customHeight="1" x14ac:dyDescent="0.25">
      <c r="E112" s="62"/>
      <c r="F112" s="62"/>
      <c r="G112" s="62"/>
    </row>
    <row r="113" spans="5:7" ht="33" customHeight="1" x14ac:dyDescent="0.25">
      <c r="E113" s="62"/>
      <c r="F113" s="62"/>
      <c r="G113" s="62"/>
    </row>
    <row r="114" spans="5:7" ht="33" customHeight="1" x14ac:dyDescent="0.25">
      <c r="E114" s="62"/>
      <c r="F114" s="62"/>
      <c r="G114" s="62"/>
    </row>
    <row r="115" spans="5:7" ht="33" customHeight="1" x14ac:dyDescent="0.25">
      <c r="E115" s="62"/>
      <c r="F115" s="62"/>
      <c r="G115" s="62"/>
    </row>
    <row r="116" spans="5:7" ht="33" customHeight="1" x14ac:dyDescent="0.25">
      <c r="E116" s="62"/>
      <c r="F116" s="62"/>
      <c r="G116" s="62"/>
    </row>
    <row r="117" spans="5:7" ht="33" customHeight="1" x14ac:dyDescent="0.25">
      <c r="E117" s="62"/>
      <c r="F117" s="62"/>
      <c r="G117" s="62"/>
    </row>
    <row r="118" spans="5:7" ht="33" customHeight="1" x14ac:dyDescent="0.25">
      <c r="E118" s="62"/>
      <c r="F118" s="62"/>
      <c r="G118" s="62"/>
    </row>
    <row r="119" spans="5:7" ht="33" customHeight="1" x14ac:dyDescent="0.25">
      <c r="E119" s="62"/>
      <c r="F119" s="62"/>
      <c r="G119" s="62"/>
    </row>
    <row r="120" spans="5:7" ht="33" customHeight="1" x14ac:dyDescent="0.25">
      <c r="E120" s="62"/>
      <c r="F120" s="62"/>
      <c r="G120" s="62"/>
    </row>
    <row r="121" spans="5:7" ht="33" customHeight="1" x14ac:dyDescent="0.25">
      <c r="E121" s="62"/>
      <c r="F121" s="62"/>
      <c r="G121" s="62"/>
    </row>
    <row r="122" spans="5:7" ht="33" customHeight="1" x14ac:dyDescent="0.25">
      <c r="E122" s="62"/>
      <c r="F122" s="62"/>
      <c r="G122" s="62"/>
    </row>
    <row r="123" spans="5:7" ht="33" customHeight="1" x14ac:dyDescent="0.25">
      <c r="E123" s="62"/>
      <c r="F123" s="62"/>
      <c r="G123" s="62"/>
    </row>
    <row r="124" spans="5:7" ht="33" customHeight="1" x14ac:dyDescent="0.25">
      <c r="E124" s="62"/>
      <c r="F124" s="62"/>
      <c r="G124" s="62"/>
    </row>
    <row r="125" spans="5:7" ht="33" customHeight="1" x14ac:dyDescent="0.25">
      <c r="E125" s="62"/>
      <c r="F125" s="62"/>
      <c r="G125" s="62"/>
    </row>
    <row r="126" spans="5:7" ht="33" customHeight="1" x14ac:dyDescent="0.25">
      <c r="E126" s="62"/>
      <c r="F126" s="62"/>
      <c r="G126" s="62"/>
    </row>
    <row r="127" spans="5:7" ht="33" customHeight="1" x14ac:dyDescent="0.25">
      <c r="E127" s="62"/>
      <c r="F127" s="62"/>
      <c r="G127" s="62"/>
    </row>
    <row r="128" spans="5:7" ht="33" customHeight="1" x14ac:dyDescent="0.25">
      <c r="E128" s="62"/>
      <c r="F128" s="62"/>
      <c r="G128" s="62"/>
    </row>
    <row r="129" spans="5:7" ht="33" customHeight="1" x14ac:dyDescent="0.25">
      <c r="E129" s="62"/>
      <c r="F129" s="62"/>
      <c r="G129" s="62"/>
    </row>
    <row r="130" spans="5:7" ht="33" customHeight="1" x14ac:dyDescent="0.25">
      <c r="E130" s="62"/>
      <c r="F130" s="62"/>
      <c r="G130" s="62"/>
    </row>
    <row r="131" spans="5:7" ht="33" customHeight="1" x14ac:dyDescent="0.25">
      <c r="E131" s="62"/>
      <c r="F131" s="62"/>
      <c r="G131" s="62"/>
    </row>
    <row r="132" spans="5:7" ht="33" customHeight="1" x14ac:dyDescent="0.25">
      <c r="E132" s="62"/>
      <c r="F132" s="62"/>
      <c r="G132" s="62"/>
    </row>
    <row r="133" spans="5:7" ht="33" customHeight="1" x14ac:dyDescent="0.25">
      <c r="E133" s="62"/>
      <c r="F133" s="62"/>
      <c r="G133" s="62"/>
    </row>
    <row r="134" spans="5:7" ht="33" customHeight="1" x14ac:dyDescent="0.25">
      <c r="E134" s="62"/>
      <c r="F134" s="62"/>
      <c r="G134" s="62"/>
    </row>
    <row r="135" spans="5:7" ht="33" customHeight="1" x14ac:dyDescent="0.25">
      <c r="E135" s="62"/>
      <c r="F135" s="62"/>
      <c r="G135" s="62"/>
    </row>
    <row r="136" spans="5:7" ht="33" customHeight="1" x14ac:dyDescent="0.25">
      <c r="E136" s="62"/>
      <c r="F136" s="62"/>
      <c r="G136" s="62"/>
    </row>
    <row r="137" spans="5:7" ht="33" customHeight="1" x14ac:dyDescent="0.25">
      <c r="E137" s="62"/>
      <c r="F137" s="62"/>
      <c r="G137" s="62"/>
    </row>
    <row r="138" spans="5:7" ht="33" customHeight="1" x14ac:dyDescent="0.25">
      <c r="E138" s="62"/>
      <c r="F138" s="62"/>
      <c r="G138" s="62"/>
    </row>
    <row r="139" spans="5:7" ht="33" customHeight="1" x14ac:dyDescent="0.25">
      <c r="E139" s="62"/>
      <c r="F139" s="62"/>
      <c r="G139" s="62"/>
    </row>
    <row r="140" spans="5:7" ht="33" customHeight="1" x14ac:dyDescent="0.25">
      <c r="E140" s="62"/>
      <c r="F140" s="62"/>
      <c r="G140" s="62"/>
    </row>
    <row r="141" spans="5:7" ht="33" customHeight="1" x14ac:dyDescent="0.25">
      <c r="E141" s="62"/>
      <c r="F141" s="62"/>
      <c r="G141" s="62"/>
    </row>
    <row r="142" spans="5:7" ht="33" customHeight="1" x14ac:dyDescent="0.25">
      <c r="E142" s="62"/>
      <c r="F142" s="62"/>
      <c r="G142" s="62"/>
    </row>
    <row r="143" spans="5:7" ht="33" customHeight="1" x14ac:dyDescent="0.25">
      <c r="E143" s="62"/>
      <c r="F143" s="62"/>
      <c r="G143" s="62"/>
    </row>
    <row r="144" spans="5:7" ht="33" customHeight="1" x14ac:dyDescent="0.25">
      <c r="E144" s="62"/>
      <c r="F144" s="62"/>
      <c r="G144" s="62"/>
    </row>
    <row r="145" spans="5:7" ht="33" customHeight="1" x14ac:dyDescent="0.25">
      <c r="E145" s="62"/>
      <c r="F145" s="62"/>
      <c r="G145" s="62"/>
    </row>
    <row r="146" spans="5:7" ht="33" customHeight="1" x14ac:dyDescent="0.25">
      <c r="E146" s="62"/>
      <c r="F146" s="62"/>
      <c r="G146" s="62"/>
    </row>
    <row r="147" spans="5:7" ht="33" customHeight="1" x14ac:dyDescent="0.25">
      <c r="E147" s="62"/>
      <c r="F147" s="62"/>
      <c r="G147" s="62"/>
    </row>
    <row r="148" spans="5:7" ht="33" customHeight="1" x14ac:dyDescent="0.25">
      <c r="E148" s="62"/>
      <c r="F148" s="62"/>
      <c r="G148" s="62"/>
    </row>
    <row r="149" spans="5:7" ht="33" customHeight="1" x14ac:dyDescent="0.25">
      <c r="E149" s="62"/>
      <c r="F149" s="62"/>
      <c r="G149" s="62"/>
    </row>
    <row r="150" spans="5:7" ht="33" customHeight="1" x14ac:dyDescent="0.25">
      <c r="E150" s="62"/>
      <c r="F150" s="62"/>
      <c r="G150" s="62"/>
    </row>
    <row r="151" spans="5:7" ht="33" customHeight="1" x14ac:dyDescent="0.25">
      <c r="E151" s="62"/>
      <c r="F151" s="62"/>
      <c r="G151" s="62"/>
    </row>
    <row r="152" spans="5:7" ht="33" customHeight="1" x14ac:dyDescent="0.25">
      <c r="E152" s="62"/>
      <c r="F152" s="62"/>
      <c r="G152" s="62"/>
    </row>
    <row r="153" spans="5:7" ht="33" customHeight="1" x14ac:dyDescent="0.25">
      <c r="E153" s="62"/>
      <c r="F153" s="62"/>
      <c r="G153" s="62"/>
    </row>
    <row r="154" spans="5:7" ht="33" customHeight="1" x14ac:dyDescent="0.25">
      <c r="E154" s="62"/>
      <c r="F154" s="62"/>
      <c r="G154" s="62"/>
    </row>
    <row r="155" spans="5:7" ht="33" customHeight="1" x14ac:dyDescent="0.25">
      <c r="E155" s="62"/>
      <c r="F155" s="62"/>
      <c r="G155" s="62"/>
    </row>
    <row r="156" spans="5:7" ht="33" customHeight="1" x14ac:dyDescent="0.25">
      <c r="E156" s="62"/>
      <c r="F156" s="62"/>
      <c r="G156" s="62"/>
    </row>
    <row r="157" spans="5:7" ht="33" customHeight="1" x14ac:dyDescent="0.25">
      <c r="E157" s="62"/>
      <c r="F157" s="62"/>
      <c r="G157" s="62"/>
    </row>
    <row r="158" spans="5:7" ht="33" customHeight="1" x14ac:dyDescent="0.25">
      <c r="E158" s="62"/>
      <c r="F158" s="62"/>
      <c r="G158" s="62"/>
    </row>
    <row r="159" spans="5:7" ht="33" customHeight="1" x14ac:dyDescent="0.25">
      <c r="E159" s="62"/>
      <c r="F159" s="62"/>
      <c r="G159" s="62"/>
    </row>
    <row r="160" spans="5:7" ht="33" customHeight="1" x14ac:dyDescent="0.25">
      <c r="E160" s="62"/>
      <c r="F160" s="62"/>
      <c r="G160" s="62"/>
    </row>
    <row r="161" spans="5:7" ht="33" customHeight="1" x14ac:dyDescent="0.25">
      <c r="E161" s="62"/>
      <c r="F161" s="62"/>
      <c r="G161" s="62"/>
    </row>
    <row r="162" spans="5:7" ht="33" customHeight="1" x14ac:dyDescent="0.25">
      <c r="E162" s="62"/>
      <c r="F162" s="62"/>
      <c r="G162" s="62"/>
    </row>
    <row r="163" spans="5:7" ht="33" customHeight="1" x14ac:dyDescent="0.25">
      <c r="E163" s="62"/>
      <c r="F163" s="62"/>
      <c r="G163" s="62"/>
    </row>
    <row r="164" spans="5:7" ht="33" customHeight="1" x14ac:dyDescent="0.25">
      <c r="E164" s="62"/>
      <c r="F164" s="62"/>
      <c r="G164" s="62"/>
    </row>
    <row r="165" spans="5:7" ht="33" customHeight="1" x14ac:dyDescent="0.25">
      <c r="E165" s="62"/>
      <c r="F165" s="62"/>
      <c r="G165" s="62"/>
    </row>
    <row r="166" spans="5:7" ht="33" customHeight="1" x14ac:dyDescent="0.25">
      <c r="E166" s="62"/>
      <c r="F166" s="62"/>
      <c r="G166" s="62"/>
    </row>
    <row r="167" spans="5:7" ht="33" customHeight="1" x14ac:dyDescent="0.25">
      <c r="E167" s="62"/>
      <c r="F167" s="62"/>
      <c r="G167" s="62"/>
    </row>
    <row r="168" spans="5:7" ht="33" customHeight="1" x14ac:dyDescent="0.25">
      <c r="E168" s="62"/>
      <c r="F168" s="62"/>
      <c r="G168" s="62"/>
    </row>
    <row r="169" spans="5:7" ht="33" customHeight="1" x14ac:dyDescent="0.25">
      <c r="E169" s="62"/>
      <c r="F169" s="62"/>
      <c r="G169" s="62"/>
    </row>
    <row r="170" spans="5:7" ht="33" customHeight="1" x14ac:dyDescent="0.25">
      <c r="E170" s="62"/>
      <c r="F170" s="62"/>
      <c r="G170" s="62"/>
    </row>
    <row r="171" spans="5:7" ht="33" customHeight="1" x14ac:dyDescent="0.25">
      <c r="E171" s="62"/>
      <c r="F171" s="62"/>
      <c r="G171" s="62"/>
    </row>
    <row r="172" spans="5:7" ht="33" customHeight="1" x14ac:dyDescent="0.25">
      <c r="E172" s="62"/>
      <c r="F172" s="62"/>
      <c r="G172" s="62"/>
    </row>
    <row r="173" spans="5:7" ht="33" customHeight="1" x14ac:dyDescent="0.25">
      <c r="E173" s="62"/>
      <c r="F173" s="62"/>
      <c r="G173" s="62"/>
    </row>
    <row r="174" spans="5:7" ht="33" customHeight="1" x14ac:dyDescent="0.25">
      <c r="E174" s="62"/>
      <c r="F174" s="62"/>
      <c r="G174" s="62"/>
    </row>
    <row r="175" spans="5:7" ht="33" customHeight="1" x14ac:dyDescent="0.25">
      <c r="E175" s="62"/>
      <c r="F175" s="62"/>
      <c r="G175" s="62"/>
    </row>
    <row r="176" spans="5:7" ht="33" customHeight="1" x14ac:dyDescent="0.25">
      <c r="E176" s="62"/>
      <c r="F176" s="62"/>
      <c r="G176" s="62"/>
    </row>
    <row r="177" spans="5:7" ht="33" customHeight="1" x14ac:dyDescent="0.25">
      <c r="E177" s="62"/>
      <c r="F177" s="62"/>
      <c r="G177" s="62"/>
    </row>
    <row r="178" spans="5:7" ht="33" customHeight="1" x14ac:dyDescent="0.25">
      <c r="E178" s="62"/>
      <c r="F178" s="62"/>
      <c r="G178" s="62"/>
    </row>
    <row r="179" spans="5:7" ht="33" customHeight="1" x14ac:dyDescent="0.25">
      <c r="E179" s="62"/>
      <c r="F179" s="62"/>
      <c r="G179" s="62"/>
    </row>
    <row r="180" spans="5:7" ht="33" customHeight="1" x14ac:dyDescent="0.25">
      <c r="E180" s="62"/>
      <c r="F180" s="62"/>
      <c r="G180" s="62"/>
    </row>
    <row r="181" spans="5:7" ht="33" customHeight="1" x14ac:dyDescent="0.25">
      <c r="E181" s="62"/>
      <c r="F181" s="62"/>
      <c r="G181" s="62"/>
    </row>
    <row r="182" spans="5:7" ht="33" customHeight="1" x14ac:dyDescent="0.25">
      <c r="E182" s="62"/>
      <c r="F182" s="62"/>
      <c r="G182" s="62"/>
    </row>
    <row r="183" spans="5:7" ht="33" customHeight="1" x14ac:dyDescent="0.25">
      <c r="E183" s="62"/>
      <c r="F183" s="62"/>
      <c r="G183" s="62"/>
    </row>
    <row r="184" spans="5:7" ht="33" customHeight="1" x14ac:dyDescent="0.25">
      <c r="E184" s="62"/>
      <c r="F184" s="62"/>
      <c r="G184" s="62"/>
    </row>
    <row r="185" spans="5:7" ht="33" customHeight="1" x14ac:dyDescent="0.25">
      <c r="E185" s="62"/>
      <c r="F185" s="62"/>
      <c r="G185" s="62"/>
    </row>
    <row r="186" spans="5:7" ht="33" customHeight="1" x14ac:dyDescent="0.25">
      <c r="E186" s="62"/>
      <c r="F186" s="62"/>
      <c r="G186" s="62"/>
    </row>
    <row r="187" spans="5:7" ht="33" customHeight="1" x14ac:dyDescent="0.25">
      <c r="E187" s="62"/>
      <c r="F187" s="62"/>
      <c r="G187" s="62"/>
    </row>
    <row r="188" spans="5:7" ht="33" customHeight="1" x14ac:dyDescent="0.25">
      <c r="E188" s="62"/>
      <c r="F188" s="62"/>
      <c r="G188" s="62"/>
    </row>
    <row r="189" spans="5:7" ht="33" customHeight="1" x14ac:dyDescent="0.25">
      <c r="E189" s="62"/>
      <c r="F189" s="62"/>
      <c r="G189" s="62"/>
    </row>
    <row r="190" spans="5:7" ht="33" customHeight="1" x14ac:dyDescent="0.25">
      <c r="E190" s="62"/>
      <c r="F190" s="62"/>
      <c r="G190" s="62"/>
    </row>
    <row r="191" spans="5:7" ht="33" customHeight="1" x14ac:dyDescent="0.25">
      <c r="E191" s="62"/>
      <c r="F191" s="62"/>
      <c r="G191" s="62"/>
    </row>
    <row r="192" spans="5:7" ht="33" customHeight="1" x14ac:dyDescent="0.25">
      <c r="E192" s="62"/>
      <c r="F192" s="62"/>
      <c r="G192" s="62"/>
    </row>
    <row r="193" spans="5:7" ht="33" customHeight="1" x14ac:dyDescent="0.25">
      <c r="E193" s="62"/>
      <c r="F193" s="62"/>
      <c r="G193" s="62"/>
    </row>
    <row r="194" spans="5:7" ht="33" customHeight="1" x14ac:dyDescent="0.25">
      <c r="E194" s="62"/>
      <c r="F194" s="62"/>
      <c r="G194" s="62"/>
    </row>
    <row r="195" spans="5:7" ht="33" customHeight="1" x14ac:dyDescent="0.25">
      <c r="E195" s="62"/>
      <c r="F195" s="62"/>
      <c r="G195" s="62"/>
    </row>
    <row r="196" spans="5:7" ht="33" customHeight="1" x14ac:dyDescent="0.25">
      <c r="E196" s="62"/>
      <c r="F196" s="62"/>
      <c r="G196" s="62"/>
    </row>
  </sheetData>
  <mergeCells count="132">
    <mergeCell ref="B86:B87"/>
    <mergeCell ref="C86:C87"/>
    <mergeCell ref="D86:D87"/>
    <mergeCell ref="B93:B94"/>
    <mergeCell ref="C93:C94"/>
    <mergeCell ref="D93:D94"/>
    <mergeCell ref="B98:B99"/>
    <mergeCell ref="C98:C99"/>
    <mergeCell ref="D98:D99"/>
    <mergeCell ref="E98:E99"/>
    <mergeCell ref="G93:G94"/>
    <mergeCell ref="H98:H99"/>
    <mergeCell ref="F98:F99"/>
    <mergeCell ref="H93:H94"/>
    <mergeCell ref="F93:F94"/>
    <mergeCell ref="G98:G99"/>
    <mergeCell ref="H79:H80"/>
    <mergeCell ref="H84:H85"/>
    <mergeCell ref="G84:G85"/>
    <mergeCell ref="G79:G80"/>
    <mergeCell ref="E93:E94"/>
    <mergeCell ref="G86:G87"/>
    <mergeCell ref="H86:H87"/>
    <mergeCell ref="F86:F87"/>
    <mergeCell ref="E86:E87"/>
    <mergeCell ref="E84:E85"/>
    <mergeCell ref="F79:F80"/>
    <mergeCell ref="D84:D85"/>
    <mergeCell ref="C63:C64"/>
    <mergeCell ref="D63:D64"/>
    <mergeCell ref="F84:F85"/>
    <mergeCell ref="D79:D80"/>
    <mergeCell ref="E79:E80"/>
    <mergeCell ref="B68:B69"/>
    <mergeCell ref="B63:B64"/>
    <mergeCell ref="E68:E69"/>
    <mergeCell ref="C79:C80"/>
    <mergeCell ref="B79:B80"/>
    <mergeCell ref="C68:C69"/>
    <mergeCell ref="D68:D69"/>
    <mergeCell ref="E63:E64"/>
    <mergeCell ref="H56:H57"/>
    <mergeCell ref="H68:H69"/>
    <mergeCell ref="F63:F64"/>
    <mergeCell ref="G63:G64"/>
    <mergeCell ref="G68:G69"/>
    <mergeCell ref="H63:H64"/>
    <mergeCell ref="F68:F69"/>
    <mergeCell ref="B54:B55"/>
    <mergeCell ref="B56:B57"/>
    <mergeCell ref="C56:C57"/>
    <mergeCell ref="D56:D57"/>
    <mergeCell ref="C54:C55"/>
    <mergeCell ref="G56:G57"/>
    <mergeCell ref="D54:D55"/>
    <mergeCell ref="E54:E55"/>
    <mergeCell ref="H40:H41"/>
    <mergeCell ref="F56:F57"/>
    <mergeCell ref="E56:E57"/>
    <mergeCell ref="G45:G46"/>
    <mergeCell ref="F54:F55"/>
    <mergeCell ref="F45:F46"/>
    <mergeCell ref="G54:G55"/>
    <mergeCell ref="E40:E41"/>
    <mergeCell ref="E45:E46"/>
    <mergeCell ref="H54:H55"/>
    <mergeCell ref="G38:G39"/>
    <mergeCell ref="B26:B27"/>
    <mergeCell ref="B45:B46"/>
    <mergeCell ref="D45:D46"/>
    <mergeCell ref="D38:D39"/>
    <mergeCell ref="B38:B39"/>
    <mergeCell ref="B40:B41"/>
    <mergeCell ref="C45:C46"/>
    <mergeCell ref="C40:C41"/>
    <mergeCell ref="B34:B35"/>
    <mergeCell ref="C26:C27"/>
    <mergeCell ref="D26:D27"/>
    <mergeCell ref="F40:F41"/>
    <mergeCell ref="H45:H46"/>
    <mergeCell ref="C38:C39"/>
    <mergeCell ref="G40:G41"/>
    <mergeCell ref="E38:E39"/>
    <mergeCell ref="D40:D41"/>
    <mergeCell ref="F38:F39"/>
    <mergeCell ref="H38:H39"/>
    <mergeCell ref="G34:G35"/>
    <mergeCell ref="H34:H35"/>
    <mergeCell ref="D18:D19"/>
    <mergeCell ref="F26:F27"/>
    <mergeCell ref="D34:D35"/>
    <mergeCell ref="E34:E35"/>
    <mergeCell ref="H18:H19"/>
    <mergeCell ref="G26:G27"/>
    <mergeCell ref="G18:G19"/>
    <mergeCell ref="F18:F19"/>
    <mergeCell ref="H13:H14"/>
    <mergeCell ref="G13:G14"/>
    <mergeCell ref="F13:F14"/>
    <mergeCell ref="C34:C35"/>
    <mergeCell ref="H26:H27"/>
    <mergeCell ref="E26:E27"/>
    <mergeCell ref="E13:E14"/>
    <mergeCell ref="D13:D14"/>
    <mergeCell ref="F34:F35"/>
    <mergeCell ref="E18:E19"/>
    <mergeCell ref="B8:B9"/>
    <mergeCell ref="C8:C9"/>
    <mergeCell ref="E8:E9"/>
    <mergeCell ref="A1:H1"/>
    <mergeCell ref="A2:A3"/>
    <mergeCell ref="B2:B3"/>
    <mergeCell ref="C2:C3"/>
    <mergeCell ref="D2:D3"/>
    <mergeCell ref="E2:H2"/>
    <mergeCell ref="D10:D11"/>
    <mergeCell ref="H10:H11"/>
    <mergeCell ref="G8:G9"/>
    <mergeCell ref="D8:D9"/>
    <mergeCell ref="F10:F11"/>
    <mergeCell ref="G10:G11"/>
    <mergeCell ref="E10:E11"/>
    <mergeCell ref="F8:F9"/>
    <mergeCell ref="H8:H9"/>
    <mergeCell ref="A18:A19"/>
    <mergeCell ref="B18:B19"/>
    <mergeCell ref="C18:C19"/>
    <mergeCell ref="B13:B14"/>
    <mergeCell ref="C13:C14"/>
    <mergeCell ref="A10:A11"/>
    <mergeCell ref="B10:B11"/>
    <mergeCell ref="C10:C11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6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="115" zoomScaleNormal="115" workbookViewId="0">
      <selection activeCell="G33" sqref="G33"/>
    </sheetView>
  </sheetViews>
  <sheetFormatPr defaultRowHeight="34.5" customHeight="1" x14ac:dyDescent="0.25"/>
  <cols>
    <col min="1" max="1" width="8.140625" style="100" customWidth="1"/>
    <col min="2" max="2" width="46.42578125" style="100" customWidth="1"/>
    <col min="3" max="3" width="9.140625" style="101"/>
    <col min="4" max="4" width="7.7109375" style="101" customWidth="1"/>
    <col min="5" max="6" width="12.42578125" style="9" customWidth="1"/>
    <col min="7" max="7" width="14" style="8" customWidth="1"/>
    <col min="8" max="9" width="15" style="8" customWidth="1"/>
    <col min="10" max="10" width="13.42578125" style="8" customWidth="1"/>
    <col min="11" max="16384" width="9.140625" style="8"/>
  </cols>
  <sheetData>
    <row r="1" spans="1:10" ht="19.5" thickBot="1" x14ac:dyDescent="0.3">
      <c r="A1" s="264" t="s">
        <v>44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0" ht="34.5" customHeight="1" thickBot="1" x14ac:dyDescent="0.3">
      <c r="A2" s="252" t="s">
        <v>14</v>
      </c>
      <c r="B2" s="254" t="s">
        <v>0</v>
      </c>
      <c r="C2" s="254" t="s">
        <v>15</v>
      </c>
      <c r="D2" s="254" t="s">
        <v>16</v>
      </c>
      <c r="E2" s="271" t="s">
        <v>46</v>
      </c>
      <c r="F2" s="271" t="s">
        <v>161</v>
      </c>
      <c r="G2" s="266" t="s">
        <v>45</v>
      </c>
      <c r="H2" s="267"/>
      <c r="I2" s="267"/>
      <c r="J2" s="268"/>
    </row>
    <row r="3" spans="1:10" ht="54.75" customHeight="1" thickBot="1" x14ac:dyDescent="0.3">
      <c r="A3" s="253"/>
      <c r="B3" s="255"/>
      <c r="C3" s="255"/>
      <c r="D3" s="255"/>
      <c r="E3" s="272"/>
      <c r="F3" s="272"/>
      <c r="G3" s="11" t="s">
        <v>177</v>
      </c>
      <c r="H3" s="11" t="s">
        <v>178</v>
      </c>
      <c r="I3" s="11" t="s">
        <v>179</v>
      </c>
      <c r="J3" s="12" t="s">
        <v>2</v>
      </c>
    </row>
    <row r="4" spans="1:10" ht="19.5" customHeight="1" thickBot="1" x14ac:dyDescent="0.3">
      <c r="A4" s="85">
        <v>1</v>
      </c>
      <c r="B4" s="145">
        <v>2</v>
      </c>
      <c r="C4" s="85">
        <v>3</v>
      </c>
      <c r="D4" s="85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</row>
    <row r="5" spans="1:10" ht="24" customHeight="1" thickBot="1" x14ac:dyDescent="0.3">
      <c r="A5" s="85">
        <v>1</v>
      </c>
      <c r="B5" s="86" t="s">
        <v>57</v>
      </c>
      <c r="C5" s="87">
        <v>26000</v>
      </c>
      <c r="D5" s="87" t="s">
        <v>3</v>
      </c>
      <c r="E5" s="32"/>
      <c r="F5" s="32"/>
      <c r="G5" s="33">
        <f>G35+G40+G9</f>
        <v>18920962.090000004</v>
      </c>
      <c r="H5" s="33">
        <f>H35+H40+H9</f>
        <v>7117100</v>
      </c>
      <c r="I5" s="33">
        <f>I35+I40+I9</f>
        <v>7022100</v>
      </c>
      <c r="J5" s="34" t="s">
        <v>3</v>
      </c>
    </row>
    <row r="6" spans="1:10" ht="15.75" customHeight="1" x14ac:dyDescent="0.25">
      <c r="A6" s="252" t="s">
        <v>17</v>
      </c>
      <c r="B6" s="154" t="s">
        <v>5</v>
      </c>
      <c r="C6" s="254">
        <v>26100</v>
      </c>
      <c r="D6" s="254" t="s">
        <v>3</v>
      </c>
      <c r="E6" s="35"/>
      <c r="F6" s="35"/>
      <c r="G6" s="256"/>
      <c r="H6" s="256"/>
      <c r="I6" s="256"/>
      <c r="J6" s="269" t="s">
        <v>3</v>
      </c>
    </row>
    <row r="7" spans="1:10" ht="179.25" customHeight="1" thickBot="1" x14ac:dyDescent="0.3">
      <c r="A7" s="253"/>
      <c r="B7" s="155" t="s">
        <v>58</v>
      </c>
      <c r="C7" s="255"/>
      <c r="D7" s="255"/>
      <c r="E7" s="13"/>
      <c r="F7" s="13"/>
      <c r="G7" s="257"/>
      <c r="H7" s="257"/>
      <c r="I7" s="257"/>
      <c r="J7" s="270"/>
    </row>
    <row r="8" spans="1:10" ht="56.25" customHeight="1" thickBot="1" x14ac:dyDescent="0.3">
      <c r="A8" s="85" t="s">
        <v>18</v>
      </c>
      <c r="B8" s="88" t="s">
        <v>59</v>
      </c>
      <c r="C8" s="85">
        <v>26200</v>
      </c>
      <c r="D8" s="85" t="s">
        <v>3</v>
      </c>
      <c r="E8" s="11"/>
      <c r="F8" s="11"/>
      <c r="G8" s="29"/>
      <c r="H8" s="29"/>
      <c r="I8" s="29"/>
      <c r="J8" s="31"/>
    </row>
    <row r="9" spans="1:10" ht="57" customHeight="1" thickBot="1" x14ac:dyDescent="0.3">
      <c r="A9" s="85" t="s">
        <v>19</v>
      </c>
      <c r="B9" s="89" t="s">
        <v>60</v>
      </c>
      <c r="C9" s="87">
        <v>26300</v>
      </c>
      <c r="D9" s="87" t="s">
        <v>3</v>
      </c>
      <c r="E9" s="32"/>
      <c r="F9" s="32"/>
      <c r="G9" s="33">
        <f>G10+G12</f>
        <v>807896.12</v>
      </c>
      <c r="H9" s="33">
        <f>H10+H12</f>
        <v>0</v>
      </c>
      <c r="I9" s="33">
        <f>I10+I12</f>
        <v>0</v>
      </c>
      <c r="J9" s="34" t="s">
        <v>3</v>
      </c>
    </row>
    <row r="10" spans="1:10" ht="57" customHeight="1" thickBot="1" x14ac:dyDescent="0.3">
      <c r="A10" s="85" t="s">
        <v>116</v>
      </c>
      <c r="B10" s="90" t="s">
        <v>114</v>
      </c>
      <c r="C10" s="91">
        <v>26310</v>
      </c>
      <c r="D10" s="91" t="s">
        <v>3</v>
      </c>
      <c r="E10" s="26" t="s">
        <v>3</v>
      </c>
      <c r="F10" s="26"/>
      <c r="G10" s="56">
        <v>807896.12</v>
      </c>
      <c r="H10" s="56">
        <v>0</v>
      </c>
      <c r="I10" s="56">
        <v>0</v>
      </c>
      <c r="J10" s="57" t="s">
        <v>3</v>
      </c>
    </row>
    <row r="11" spans="1:10" ht="18" customHeight="1" thickBot="1" x14ac:dyDescent="0.3">
      <c r="A11" s="85"/>
      <c r="B11" s="90" t="s">
        <v>127</v>
      </c>
      <c r="C11" s="91" t="s">
        <v>128</v>
      </c>
      <c r="D11" s="91" t="s">
        <v>3</v>
      </c>
      <c r="E11" s="26"/>
      <c r="F11" s="26"/>
      <c r="G11" s="56"/>
      <c r="H11" s="56"/>
      <c r="I11" s="56"/>
      <c r="J11" s="57"/>
    </row>
    <row r="12" spans="1:10" ht="57" customHeight="1" thickBot="1" x14ac:dyDescent="0.3">
      <c r="A12" s="85" t="s">
        <v>117</v>
      </c>
      <c r="B12" s="90" t="s">
        <v>115</v>
      </c>
      <c r="C12" s="91">
        <v>26320</v>
      </c>
      <c r="D12" s="91" t="s">
        <v>3</v>
      </c>
      <c r="E12" s="26"/>
      <c r="F12" s="26"/>
      <c r="G12" s="56">
        <v>0</v>
      </c>
      <c r="H12" s="56">
        <v>0</v>
      </c>
      <c r="I12" s="56">
        <v>0</v>
      </c>
      <c r="J12" s="57" t="s">
        <v>3</v>
      </c>
    </row>
    <row r="13" spans="1:10" ht="60" customHeight="1" thickBot="1" x14ac:dyDescent="0.3">
      <c r="A13" s="85" t="s">
        <v>20</v>
      </c>
      <c r="B13" s="89" t="s">
        <v>63</v>
      </c>
      <c r="C13" s="87">
        <v>26400</v>
      </c>
      <c r="D13" s="87" t="s">
        <v>3</v>
      </c>
      <c r="E13" s="32"/>
      <c r="F13" s="32"/>
      <c r="G13" s="58">
        <f>G14+G19+G30</f>
        <v>18113065.970000003</v>
      </c>
      <c r="H13" s="58">
        <f>H14+H19+H30</f>
        <v>7117100</v>
      </c>
      <c r="I13" s="58">
        <f>I14+I19+I30</f>
        <v>7022100</v>
      </c>
      <c r="J13" s="59" t="s">
        <v>3</v>
      </c>
    </row>
    <row r="14" spans="1:10" ht="17.25" customHeight="1" x14ac:dyDescent="0.25">
      <c r="A14" s="84"/>
      <c r="B14" s="154" t="s">
        <v>5</v>
      </c>
      <c r="C14" s="262">
        <v>26410</v>
      </c>
      <c r="D14" s="262" t="s">
        <v>3</v>
      </c>
      <c r="E14" s="36"/>
      <c r="F14" s="36"/>
      <c r="G14" s="260">
        <f>G16</f>
        <v>7531852.1799999997</v>
      </c>
      <c r="H14" s="260">
        <f>H16</f>
        <v>1115000</v>
      </c>
      <c r="I14" s="260">
        <f>I16</f>
        <v>1115000</v>
      </c>
      <c r="J14" s="273" t="s">
        <v>3</v>
      </c>
    </row>
    <row r="15" spans="1:10" ht="42.75" customHeight="1" thickBot="1" x14ac:dyDescent="0.3">
      <c r="A15" s="92" t="s">
        <v>42</v>
      </c>
      <c r="B15" s="156" t="s">
        <v>21</v>
      </c>
      <c r="C15" s="263"/>
      <c r="D15" s="263"/>
      <c r="E15" s="37"/>
      <c r="F15" s="37"/>
      <c r="G15" s="261"/>
      <c r="H15" s="261"/>
      <c r="I15" s="261"/>
      <c r="J15" s="274"/>
    </row>
    <row r="16" spans="1:10" ht="16.5" customHeight="1" x14ac:dyDescent="0.25">
      <c r="A16" s="258" t="s">
        <v>22</v>
      </c>
      <c r="B16" s="154" t="s">
        <v>5</v>
      </c>
      <c r="C16" s="277">
        <v>26411</v>
      </c>
      <c r="D16" s="277" t="s">
        <v>3</v>
      </c>
      <c r="E16" s="38"/>
      <c r="F16" s="38"/>
      <c r="G16" s="275">
        <v>7531852.1799999997</v>
      </c>
      <c r="H16" s="275">
        <v>1115000</v>
      </c>
      <c r="I16" s="275">
        <v>1115000</v>
      </c>
      <c r="J16" s="273" t="s">
        <v>3</v>
      </c>
    </row>
    <row r="17" spans="1:10" ht="18.75" customHeight="1" thickBot="1" x14ac:dyDescent="0.3">
      <c r="A17" s="259"/>
      <c r="B17" s="156" t="s">
        <v>23</v>
      </c>
      <c r="C17" s="278"/>
      <c r="D17" s="278"/>
      <c r="E17" s="39"/>
      <c r="F17" s="39"/>
      <c r="G17" s="276"/>
      <c r="H17" s="276"/>
      <c r="I17" s="276"/>
      <c r="J17" s="274"/>
    </row>
    <row r="18" spans="1:10" ht="22.5" customHeight="1" thickBot="1" x14ac:dyDescent="0.3">
      <c r="A18" s="85" t="s">
        <v>24</v>
      </c>
      <c r="B18" s="94" t="s">
        <v>61</v>
      </c>
      <c r="C18" s="85">
        <v>26412</v>
      </c>
      <c r="D18" s="85" t="s">
        <v>3</v>
      </c>
      <c r="E18" s="11"/>
      <c r="F18" s="11"/>
      <c r="G18" s="56"/>
      <c r="H18" s="56"/>
      <c r="I18" s="56"/>
      <c r="J18" s="57"/>
    </row>
    <row r="19" spans="1:10" ht="45" customHeight="1" thickBot="1" x14ac:dyDescent="0.3">
      <c r="A19" s="85" t="s">
        <v>25</v>
      </c>
      <c r="B19" s="156" t="s">
        <v>26</v>
      </c>
      <c r="C19" s="87">
        <v>26420</v>
      </c>
      <c r="D19" s="87" t="s">
        <v>3</v>
      </c>
      <c r="E19" s="32"/>
      <c r="F19" s="32"/>
      <c r="G19" s="58">
        <f>G20</f>
        <v>9321687.5999999996</v>
      </c>
      <c r="H19" s="58">
        <f>H20</f>
        <v>5089600</v>
      </c>
      <c r="I19" s="58">
        <f>I20</f>
        <v>4994600</v>
      </c>
      <c r="J19" s="57" t="s">
        <v>3</v>
      </c>
    </row>
    <row r="20" spans="1:10" ht="16.5" customHeight="1" x14ac:dyDescent="0.25">
      <c r="A20" s="258" t="s">
        <v>27</v>
      </c>
      <c r="B20" s="154" t="s">
        <v>5</v>
      </c>
      <c r="C20" s="277">
        <v>26421</v>
      </c>
      <c r="D20" s="277" t="s">
        <v>3</v>
      </c>
      <c r="E20" s="38"/>
      <c r="F20" s="38"/>
      <c r="G20" s="275">
        <f>9834312.6-разд.1!E58</f>
        <v>9321687.5999999996</v>
      </c>
      <c r="H20" s="275">
        <f>5436175-разд.1!F58</f>
        <v>5089600</v>
      </c>
      <c r="I20" s="275">
        <f>5498725-разд.1!G58</f>
        <v>4994600</v>
      </c>
      <c r="J20" s="273" t="s">
        <v>3</v>
      </c>
    </row>
    <row r="21" spans="1:10" ht="18.75" customHeight="1" thickBot="1" x14ac:dyDescent="0.3">
      <c r="A21" s="259"/>
      <c r="B21" s="157" t="s">
        <v>23</v>
      </c>
      <c r="C21" s="278"/>
      <c r="D21" s="278"/>
      <c r="E21" s="39"/>
      <c r="F21" s="39"/>
      <c r="G21" s="276"/>
      <c r="H21" s="276"/>
      <c r="I21" s="276"/>
      <c r="J21" s="274"/>
    </row>
    <row r="22" spans="1:10" ht="17.25" customHeight="1" thickBot="1" x14ac:dyDescent="0.3">
      <c r="A22" s="93"/>
      <c r="B22" s="90" t="s">
        <v>127</v>
      </c>
      <c r="C22" s="91" t="s">
        <v>129</v>
      </c>
      <c r="D22" s="91" t="s">
        <v>3</v>
      </c>
      <c r="E22" s="40"/>
      <c r="F22" s="40"/>
      <c r="G22" s="56"/>
      <c r="H22" s="56"/>
      <c r="I22" s="56"/>
      <c r="J22" s="57"/>
    </row>
    <row r="23" spans="1:10" ht="21.75" customHeight="1" thickBot="1" x14ac:dyDescent="0.3">
      <c r="A23" s="85" t="s">
        <v>28</v>
      </c>
      <c r="B23" s="94" t="s">
        <v>61</v>
      </c>
      <c r="C23" s="85">
        <v>26422</v>
      </c>
      <c r="D23" s="85" t="s">
        <v>3</v>
      </c>
      <c r="E23" s="11"/>
      <c r="F23" s="11"/>
      <c r="G23" s="56"/>
      <c r="H23" s="56"/>
      <c r="I23" s="56"/>
      <c r="J23" s="57"/>
    </row>
    <row r="24" spans="1:10" ht="32.25" customHeight="1" thickBot="1" x14ac:dyDescent="0.3">
      <c r="A24" s="85" t="s">
        <v>29</v>
      </c>
      <c r="B24" s="89" t="s">
        <v>62</v>
      </c>
      <c r="C24" s="85">
        <v>26430</v>
      </c>
      <c r="D24" s="85" t="s">
        <v>3</v>
      </c>
      <c r="E24" s="11"/>
      <c r="F24" s="11"/>
      <c r="G24" s="56"/>
      <c r="H24" s="56"/>
      <c r="I24" s="56"/>
      <c r="J24" s="57"/>
    </row>
    <row r="25" spans="1:10" ht="32.25" customHeight="1" thickBot="1" x14ac:dyDescent="0.3">
      <c r="A25" s="85"/>
      <c r="B25" s="158" t="s">
        <v>127</v>
      </c>
      <c r="C25" s="85" t="s">
        <v>141</v>
      </c>
      <c r="D25" s="85" t="s">
        <v>3</v>
      </c>
      <c r="E25" s="11"/>
      <c r="F25" s="11"/>
      <c r="G25" s="56"/>
      <c r="H25" s="56"/>
      <c r="I25" s="56"/>
      <c r="J25" s="57"/>
    </row>
    <row r="26" spans="1:10" ht="30.75" customHeight="1" thickBot="1" x14ac:dyDescent="0.3">
      <c r="A26" s="85" t="s">
        <v>30</v>
      </c>
      <c r="B26" s="156" t="s">
        <v>31</v>
      </c>
      <c r="C26" s="85">
        <v>26440</v>
      </c>
      <c r="D26" s="85" t="s">
        <v>3</v>
      </c>
      <c r="E26" s="11"/>
      <c r="F26" s="11"/>
      <c r="G26" s="56"/>
      <c r="H26" s="56"/>
      <c r="I26" s="56"/>
      <c r="J26" s="57"/>
    </row>
    <row r="27" spans="1:10" ht="15" customHeight="1" x14ac:dyDescent="0.25">
      <c r="A27" s="258" t="s">
        <v>32</v>
      </c>
      <c r="B27" s="154" t="s">
        <v>5</v>
      </c>
      <c r="C27" s="277">
        <v>26441</v>
      </c>
      <c r="D27" s="277" t="s">
        <v>3</v>
      </c>
      <c r="E27" s="38"/>
      <c r="F27" s="38"/>
      <c r="G27" s="275"/>
      <c r="H27" s="275"/>
      <c r="I27" s="275"/>
      <c r="J27" s="273"/>
    </row>
    <row r="28" spans="1:10" ht="20.25" customHeight="1" thickBot="1" x14ac:dyDescent="0.3">
      <c r="A28" s="259"/>
      <c r="B28" s="156" t="s">
        <v>23</v>
      </c>
      <c r="C28" s="278"/>
      <c r="D28" s="278"/>
      <c r="E28" s="39"/>
      <c r="F28" s="39"/>
      <c r="G28" s="276"/>
      <c r="H28" s="276"/>
      <c r="I28" s="276"/>
      <c r="J28" s="274"/>
    </row>
    <row r="29" spans="1:10" ht="23.25" customHeight="1" thickBot="1" x14ac:dyDescent="0.3">
      <c r="A29" s="85" t="s">
        <v>33</v>
      </c>
      <c r="B29" s="94" t="s">
        <v>61</v>
      </c>
      <c r="C29" s="85">
        <v>26442</v>
      </c>
      <c r="D29" s="85" t="s">
        <v>3</v>
      </c>
      <c r="E29" s="11"/>
      <c r="F29" s="11"/>
      <c r="G29" s="56"/>
      <c r="H29" s="56"/>
      <c r="I29" s="56"/>
      <c r="J29" s="57"/>
    </row>
    <row r="30" spans="1:10" ht="30.75" customHeight="1" thickBot="1" x14ac:dyDescent="0.3">
      <c r="A30" s="85" t="s">
        <v>34</v>
      </c>
      <c r="B30" s="156" t="s">
        <v>35</v>
      </c>
      <c r="C30" s="87">
        <v>26450</v>
      </c>
      <c r="D30" s="87" t="s">
        <v>3</v>
      </c>
      <c r="E30" s="32"/>
      <c r="F30" s="32"/>
      <c r="G30" s="58">
        <f>G34+G31</f>
        <v>1259526.19</v>
      </c>
      <c r="H30" s="58">
        <f>H34+H31</f>
        <v>912500</v>
      </c>
      <c r="I30" s="58">
        <f>I34+I31</f>
        <v>912500</v>
      </c>
      <c r="J30" s="59" t="s">
        <v>3</v>
      </c>
    </row>
    <row r="31" spans="1:10" ht="15.75" customHeight="1" x14ac:dyDescent="0.25">
      <c r="A31" s="258" t="s">
        <v>36</v>
      </c>
      <c r="B31" s="154" t="s">
        <v>5</v>
      </c>
      <c r="C31" s="277">
        <v>26451</v>
      </c>
      <c r="D31" s="277" t="s">
        <v>3</v>
      </c>
      <c r="E31" s="38"/>
      <c r="F31" s="38"/>
      <c r="G31" s="275">
        <v>1259526.19</v>
      </c>
      <c r="H31" s="275">
        <v>912500</v>
      </c>
      <c r="I31" s="275">
        <v>912500</v>
      </c>
      <c r="J31" s="273"/>
    </row>
    <row r="32" spans="1:10" ht="18" customHeight="1" thickBot="1" x14ac:dyDescent="0.3">
      <c r="A32" s="259"/>
      <c r="B32" s="156" t="s">
        <v>23</v>
      </c>
      <c r="C32" s="278"/>
      <c r="D32" s="278"/>
      <c r="E32" s="39"/>
      <c r="F32" s="39"/>
      <c r="G32" s="276"/>
      <c r="H32" s="276"/>
      <c r="I32" s="276"/>
      <c r="J32" s="274"/>
    </row>
    <row r="33" spans="1:10" ht="16.5" customHeight="1" thickBot="1" x14ac:dyDescent="0.3">
      <c r="A33" s="93"/>
      <c r="B33" s="156" t="s">
        <v>127</v>
      </c>
      <c r="C33" s="93" t="s">
        <v>130</v>
      </c>
      <c r="D33" s="93" t="s">
        <v>3</v>
      </c>
      <c r="E33" s="40"/>
      <c r="F33" s="40"/>
      <c r="G33" s="56"/>
      <c r="H33" s="56"/>
      <c r="I33" s="56"/>
      <c r="J33" s="57"/>
    </row>
    <row r="34" spans="1:10" ht="19.5" customHeight="1" thickBot="1" x14ac:dyDescent="0.3">
      <c r="A34" s="85" t="s">
        <v>37</v>
      </c>
      <c r="B34" s="159" t="s">
        <v>38</v>
      </c>
      <c r="C34" s="85">
        <v>26452</v>
      </c>
      <c r="D34" s="85" t="s">
        <v>3</v>
      </c>
      <c r="E34" s="11"/>
      <c r="F34" s="11"/>
      <c r="G34" s="56">
        <v>0</v>
      </c>
      <c r="H34" s="56">
        <v>0</v>
      </c>
      <c r="I34" s="56">
        <v>0</v>
      </c>
      <c r="J34" s="57" t="s">
        <v>3</v>
      </c>
    </row>
    <row r="35" spans="1:10" ht="57" customHeight="1" thickBot="1" x14ac:dyDescent="0.3">
      <c r="A35" s="85" t="s">
        <v>39</v>
      </c>
      <c r="B35" s="94" t="s">
        <v>64</v>
      </c>
      <c r="C35" s="87">
        <v>26500</v>
      </c>
      <c r="D35" s="87" t="s">
        <v>3</v>
      </c>
      <c r="E35" s="32"/>
      <c r="F35" s="32"/>
      <c r="G35" s="33">
        <f>G14+G19+G31</f>
        <v>18113065.970000003</v>
      </c>
      <c r="H35" s="33">
        <f>H14+H19+H31</f>
        <v>7117100</v>
      </c>
      <c r="I35" s="33">
        <f>I14+I19+I31</f>
        <v>7022100</v>
      </c>
      <c r="J35" s="31" t="s">
        <v>3</v>
      </c>
    </row>
    <row r="36" spans="1:10" ht="16.5" customHeight="1" thickBot="1" x14ac:dyDescent="0.3">
      <c r="A36" s="85"/>
      <c r="B36" s="160" t="s">
        <v>142</v>
      </c>
      <c r="C36" s="87">
        <v>26510</v>
      </c>
      <c r="D36" s="87"/>
      <c r="E36" s="32"/>
      <c r="F36" s="32"/>
      <c r="G36" s="33"/>
      <c r="H36" s="33"/>
      <c r="I36" s="33"/>
      <c r="J36" s="31"/>
    </row>
    <row r="37" spans="1:10" s="72" customFormat="1" ht="16.5" customHeight="1" x14ac:dyDescent="0.25">
      <c r="A37" s="65" t="s">
        <v>143</v>
      </c>
      <c r="B37" s="66" t="s">
        <v>144</v>
      </c>
      <c r="C37" s="67" t="s">
        <v>145</v>
      </c>
      <c r="D37" s="68">
        <v>2024</v>
      </c>
      <c r="E37" s="69"/>
      <c r="F37" s="69"/>
      <c r="G37" s="70">
        <f>G35</f>
        <v>18113065.970000003</v>
      </c>
      <c r="H37" s="70">
        <v>0</v>
      </c>
      <c r="I37" s="70">
        <v>0</v>
      </c>
      <c r="J37" s="71" t="s">
        <v>157</v>
      </c>
    </row>
    <row r="38" spans="1:10" s="72" customFormat="1" ht="16.5" customHeight="1" thickBot="1" x14ac:dyDescent="0.3">
      <c r="A38" s="65" t="s">
        <v>146</v>
      </c>
      <c r="B38" s="66" t="s">
        <v>144</v>
      </c>
      <c r="C38" s="67" t="s">
        <v>147</v>
      </c>
      <c r="D38" s="75">
        <v>2025</v>
      </c>
      <c r="E38" s="69"/>
      <c r="F38" s="69"/>
      <c r="G38" s="70">
        <v>0</v>
      </c>
      <c r="H38" s="70">
        <f>H35</f>
        <v>7117100</v>
      </c>
      <c r="I38" s="70">
        <v>0</v>
      </c>
      <c r="J38" s="71" t="s">
        <v>157</v>
      </c>
    </row>
    <row r="39" spans="1:10" s="72" customFormat="1" ht="16.5" customHeight="1" thickBot="1" x14ac:dyDescent="0.3">
      <c r="A39" s="73" t="s">
        <v>148</v>
      </c>
      <c r="B39" s="74" t="s">
        <v>144</v>
      </c>
      <c r="C39" s="67" t="s">
        <v>149</v>
      </c>
      <c r="D39" s="75">
        <v>2026</v>
      </c>
      <c r="E39" s="76"/>
      <c r="F39" s="76"/>
      <c r="G39" s="77">
        <v>0</v>
      </c>
      <c r="H39" s="77">
        <v>0</v>
      </c>
      <c r="I39" s="77">
        <f>I35</f>
        <v>7022100</v>
      </c>
      <c r="J39" s="78" t="s">
        <v>157</v>
      </c>
    </row>
    <row r="40" spans="1:10" ht="55.5" customHeight="1" thickBot="1" x14ac:dyDescent="0.3">
      <c r="A40" s="95" t="s">
        <v>40</v>
      </c>
      <c r="B40" s="154" t="s">
        <v>41</v>
      </c>
      <c r="C40" s="96">
        <v>26600</v>
      </c>
      <c r="D40" s="96" t="s">
        <v>3</v>
      </c>
      <c r="E40" s="46"/>
      <c r="F40" s="46"/>
      <c r="G40" s="47"/>
      <c r="H40" s="47"/>
      <c r="I40" s="47"/>
      <c r="J40" s="48" t="s">
        <v>3</v>
      </c>
    </row>
    <row r="41" spans="1:10" ht="14.25" customHeight="1" thickBot="1" x14ac:dyDescent="0.3">
      <c r="A41" s="97"/>
      <c r="B41" s="94" t="s">
        <v>142</v>
      </c>
      <c r="C41" s="98">
        <v>26610</v>
      </c>
      <c r="D41" s="98"/>
      <c r="E41" s="49"/>
      <c r="F41" s="49"/>
      <c r="G41" s="52"/>
      <c r="H41" s="50"/>
      <c r="I41" s="52"/>
      <c r="J41" s="51"/>
    </row>
    <row r="42" spans="1:10" s="72" customFormat="1" ht="14.25" customHeight="1" x14ac:dyDescent="0.25">
      <c r="A42" s="65" t="s">
        <v>150</v>
      </c>
      <c r="B42" s="66" t="s">
        <v>144</v>
      </c>
      <c r="C42" s="68" t="s">
        <v>151</v>
      </c>
      <c r="D42" s="67">
        <v>2024</v>
      </c>
      <c r="E42" s="69"/>
      <c r="F42" s="69"/>
      <c r="G42" s="70">
        <f>G40</f>
        <v>0</v>
      </c>
      <c r="H42" s="70">
        <v>0</v>
      </c>
      <c r="I42" s="70">
        <v>0</v>
      </c>
      <c r="J42" s="79" t="s">
        <v>157</v>
      </c>
    </row>
    <row r="43" spans="1:10" s="72" customFormat="1" ht="14.25" customHeight="1" thickBot="1" x14ac:dyDescent="0.3">
      <c r="A43" s="65" t="s">
        <v>152</v>
      </c>
      <c r="B43" s="66" t="s">
        <v>144</v>
      </c>
      <c r="C43" s="68" t="s">
        <v>153</v>
      </c>
      <c r="D43" s="81">
        <v>2025</v>
      </c>
      <c r="E43" s="69"/>
      <c r="F43" s="69"/>
      <c r="G43" s="70">
        <v>0</v>
      </c>
      <c r="H43" s="70">
        <f>H40</f>
        <v>0</v>
      </c>
      <c r="I43" s="70">
        <v>0</v>
      </c>
      <c r="J43" s="79" t="s">
        <v>157</v>
      </c>
    </row>
    <row r="44" spans="1:10" s="72" customFormat="1" ht="14.25" customHeight="1" thickBot="1" x14ac:dyDescent="0.3">
      <c r="A44" s="80" t="s">
        <v>154</v>
      </c>
      <c r="B44" s="74" t="s">
        <v>144</v>
      </c>
      <c r="C44" s="75" t="s">
        <v>155</v>
      </c>
      <c r="D44" s="81">
        <v>2026</v>
      </c>
      <c r="E44" s="76"/>
      <c r="F44" s="76"/>
      <c r="G44" s="77">
        <v>0</v>
      </c>
      <c r="H44" s="77">
        <v>0</v>
      </c>
      <c r="I44" s="77">
        <f>I40</f>
        <v>0</v>
      </c>
      <c r="J44" s="82" t="s">
        <v>157</v>
      </c>
    </row>
    <row r="45" spans="1:10" ht="21.75" customHeight="1" x14ac:dyDescent="0.25">
      <c r="A45" s="99"/>
      <c r="G45" s="30"/>
      <c r="H45" s="30"/>
      <c r="I45" s="30"/>
      <c r="J45" s="30"/>
    </row>
    <row r="46" spans="1:10" ht="19.5" customHeight="1" x14ac:dyDescent="0.25">
      <c r="A46" s="246" t="s">
        <v>183</v>
      </c>
      <c r="B46" s="247"/>
      <c r="C46" s="247"/>
      <c r="D46" s="247"/>
      <c r="E46" s="247"/>
      <c r="F46" s="247"/>
      <c r="G46" s="247"/>
      <c r="H46" s="247"/>
      <c r="I46" s="247"/>
      <c r="J46" s="247"/>
    </row>
    <row r="47" spans="1:10" ht="17.25" customHeight="1" x14ac:dyDescent="0.25">
      <c r="A47" s="242" t="s">
        <v>123</v>
      </c>
      <c r="B47" s="243"/>
      <c r="C47" s="243"/>
      <c r="D47" s="243"/>
      <c r="E47" s="243"/>
      <c r="F47" s="243"/>
      <c r="G47" s="243"/>
      <c r="H47" s="243"/>
      <c r="I47" s="243"/>
      <c r="J47" s="243"/>
    </row>
    <row r="48" spans="1:10" ht="34.5" customHeight="1" x14ac:dyDescent="0.25">
      <c r="A48" s="246" t="s">
        <v>182</v>
      </c>
      <c r="B48" s="247"/>
      <c r="C48" s="247"/>
      <c r="D48" s="247"/>
      <c r="E48" s="247"/>
      <c r="F48" s="247"/>
      <c r="G48" s="247"/>
      <c r="H48" s="247"/>
      <c r="I48" s="247"/>
      <c r="J48" s="247"/>
    </row>
    <row r="49" spans="1:10" ht="18.75" customHeight="1" x14ac:dyDescent="0.25">
      <c r="A49" s="242" t="s">
        <v>124</v>
      </c>
      <c r="B49" s="243"/>
      <c r="C49" s="243"/>
      <c r="D49" s="243"/>
      <c r="E49" s="243"/>
      <c r="F49" s="243"/>
      <c r="G49" s="243"/>
      <c r="H49" s="243"/>
      <c r="I49" s="243"/>
      <c r="J49" s="243"/>
    </row>
    <row r="50" spans="1:10" ht="27" customHeight="1" x14ac:dyDescent="0.25">
      <c r="A50" s="248" t="str">
        <f>'титульный '!C8</f>
        <v>«06» августа 2024  г.</v>
      </c>
      <c r="B50" s="245"/>
      <c r="C50" s="245"/>
      <c r="D50" s="245"/>
      <c r="E50" s="245"/>
      <c r="F50" s="245"/>
      <c r="G50" s="245"/>
      <c r="H50" s="245"/>
      <c r="I50" s="245"/>
      <c r="J50" s="245"/>
    </row>
    <row r="51" spans="1:10" ht="16.5" customHeight="1" x14ac:dyDescent="0.25">
      <c r="A51" s="99"/>
      <c r="B51" s="102"/>
      <c r="C51" s="103"/>
      <c r="D51" s="103"/>
      <c r="E51" s="10"/>
      <c r="F51" s="10"/>
      <c r="G51" s="10"/>
      <c r="H51" s="10"/>
      <c r="I51" s="10"/>
      <c r="J51" s="10"/>
    </row>
    <row r="52" spans="1:10" ht="32.25" hidden="1" customHeight="1" x14ac:dyDescent="0.25">
      <c r="A52" s="249" t="s">
        <v>54</v>
      </c>
      <c r="B52" s="250"/>
      <c r="C52" s="251"/>
      <c r="D52" s="251"/>
      <c r="E52" s="251"/>
      <c r="F52" s="251"/>
      <c r="G52" s="250"/>
      <c r="H52" s="250"/>
      <c r="I52" s="250"/>
      <c r="J52" s="250"/>
    </row>
    <row r="53" spans="1:10" ht="30.75" hidden="1" customHeight="1" x14ac:dyDescent="0.25">
      <c r="A53" s="242" t="s">
        <v>53</v>
      </c>
      <c r="B53" s="243"/>
      <c r="C53" s="243"/>
      <c r="D53" s="243"/>
      <c r="E53" s="243"/>
      <c r="F53" s="243"/>
      <c r="G53" s="243"/>
      <c r="H53" s="243"/>
      <c r="I53" s="243"/>
      <c r="J53" s="243"/>
    </row>
    <row r="54" spans="1:10" ht="24" hidden="1" customHeight="1" x14ac:dyDescent="0.25">
      <c r="A54" s="242" t="s">
        <v>56</v>
      </c>
      <c r="B54" s="243"/>
      <c r="C54" s="243"/>
      <c r="D54" s="243"/>
      <c r="E54" s="243"/>
      <c r="F54" s="243"/>
      <c r="G54" s="243"/>
      <c r="H54" s="243"/>
      <c r="I54" s="243"/>
      <c r="J54" s="243"/>
    </row>
    <row r="55" spans="1:10" ht="20.25" hidden="1" customHeight="1" x14ac:dyDescent="0.25">
      <c r="A55" s="244" t="s">
        <v>55</v>
      </c>
      <c r="B55" s="245"/>
      <c r="C55" s="245"/>
      <c r="D55" s="245"/>
      <c r="E55" s="245"/>
      <c r="F55" s="245"/>
      <c r="G55" s="245"/>
      <c r="H55" s="245"/>
      <c r="I55" s="245"/>
      <c r="J55" s="245"/>
    </row>
    <row r="56" spans="1:10" ht="34.5" customHeight="1" x14ac:dyDescent="0.25">
      <c r="A56" s="99"/>
    </row>
  </sheetData>
  <mergeCells count="58">
    <mergeCell ref="J31:J32"/>
    <mergeCell ref="A27:A28"/>
    <mergeCell ref="C27:C28"/>
    <mergeCell ref="D27:D28"/>
    <mergeCell ref="G27:G28"/>
    <mergeCell ref="H27:H28"/>
    <mergeCell ref="I27:I28"/>
    <mergeCell ref="A31:A32"/>
    <mergeCell ref="C31:C32"/>
    <mergeCell ref="D31:D32"/>
    <mergeCell ref="I31:I32"/>
    <mergeCell ref="C16:C17"/>
    <mergeCell ref="D16:D17"/>
    <mergeCell ref="G16:G17"/>
    <mergeCell ref="H16:H17"/>
    <mergeCell ref="I16:I17"/>
    <mergeCell ref="A20:A21"/>
    <mergeCell ref="C20:C21"/>
    <mergeCell ref="D20:D21"/>
    <mergeCell ref="G20:G21"/>
    <mergeCell ref="G31:G32"/>
    <mergeCell ref="H31:H32"/>
    <mergeCell ref="F2:F3"/>
    <mergeCell ref="J27:J28"/>
    <mergeCell ref="J14:J15"/>
    <mergeCell ref="J16:J17"/>
    <mergeCell ref="J20:J21"/>
    <mergeCell ref="G14:G15"/>
    <mergeCell ref="H14:H15"/>
    <mergeCell ref="H20:H21"/>
    <mergeCell ref="I20:I21"/>
    <mergeCell ref="A1:J1"/>
    <mergeCell ref="A46:J46"/>
    <mergeCell ref="A2:A3"/>
    <mergeCell ref="B2:B3"/>
    <mergeCell ref="C2:C3"/>
    <mergeCell ref="D2:D3"/>
    <mergeCell ref="G2:J2"/>
    <mergeCell ref="I6:I7"/>
    <mergeCell ref="J6:J7"/>
    <mergeCell ref="E2:E3"/>
    <mergeCell ref="A47:J47"/>
    <mergeCell ref="A6:A7"/>
    <mergeCell ref="C6:C7"/>
    <mergeCell ref="D6:D7"/>
    <mergeCell ref="G6:G7"/>
    <mergeCell ref="H6:H7"/>
    <mergeCell ref="A16:A17"/>
    <mergeCell ref="I14:I15"/>
    <mergeCell ref="C14:C15"/>
    <mergeCell ref="D14:D15"/>
    <mergeCell ref="A53:J53"/>
    <mergeCell ref="A54:J54"/>
    <mergeCell ref="A55:J55"/>
    <mergeCell ref="A48:J48"/>
    <mergeCell ref="A49:J49"/>
    <mergeCell ref="A50:J50"/>
    <mergeCell ref="A52:J52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5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</vt:lpstr>
      <vt:lpstr>разд.1</vt:lpstr>
      <vt:lpstr>разд.2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TsypkinaIM</dc:creator>
  <cp:lastModifiedBy>Учитель</cp:lastModifiedBy>
  <cp:lastPrinted>2024-08-07T08:31:53Z</cp:lastPrinted>
  <dcterms:created xsi:type="dcterms:W3CDTF">2020-01-21T03:27:35Z</dcterms:created>
  <dcterms:modified xsi:type="dcterms:W3CDTF">2024-09-19T09:45:34Z</dcterms:modified>
</cp:coreProperties>
</file>